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aja\Desktop\ProRačun\OPĆINA LOVAS\ZAVRŠNI RAČUN 2025\ZA MFIN\KONSOLIDACIJA\PREDANO\"/>
    </mc:Choice>
  </mc:AlternateContent>
  <xr:revisionPtr revIDLastSave="0" documentId="13_ncr:1_{9A102042-1232-4D6B-BF67-471450F2634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G331" i="9"/>
  <c r="F331" i="9"/>
  <c r="B331" i="9"/>
  <c r="H330" i="9"/>
  <c r="E330" i="9" s="1"/>
  <c r="B330" i="9" s="1"/>
  <c r="G330" i="9"/>
  <c r="F330" i="9"/>
  <c r="H329" i="9"/>
  <c r="G329" i="9"/>
  <c r="F329" i="9"/>
  <c r="E329" i="9"/>
  <c r="B329" i="9" s="1"/>
  <c r="H328" i="9"/>
  <c r="G328" i="9"/>
  <c r="E328" i="9" s="1"/>
  <c r="B328" i="9" s="1"/>
  <c r="F328" i="9"/>
  <c r="H327" i="9"/>
  <c r="G327" i="9"/>
  <c r="F327" i="9"/>
  <c r="H326" i="9"/>
  <c r="G326" i="9"/>
  <c r="F326" i="9"/>
  <c r="E326" i="9"/>
  <c r="B326" i="9" s="1"/>
  <c r="H325" i="9"/>
  <c r="G325" i="9"/>
  <c r="F325" i="9"/>
  <c r="B325" i="9" s="1"/>
  <c r="E325" i="9"/>
  <c r="H324" i="9"/>
  <c r="G324" i="9"/>
  <c r="E324" i="9" s="1"/>
  <c r="B324" i="9" s="1"/>
  <c r="F324" i="9"/>
  <c r="H323" i="9"/>
  <c r="E323" i="9" s="1"/>
  <c r="B323" i="9" s="1"/>
  <c r="G323" i="9"/>
  <c r="F323" i="9"/>
  <c r="H322" i="9"/>
  <c r="E322" i="9" s="1"/>
  <c r="B322" i="9" s="1"/>
  <c r="G322" i="9"/>
  <c r="F322" i="9"/>
  <c r="H321" i="9"/>
  <c r="G321" i="9"/>
  <c r="F321" i="9"/>
  <c r="E321" i="9"/>
  <c r="B321" i="9" s="1"/>
  <c r="H320" i="9"/>
  <c r="G320" i="9"/>
  <c r="E320" i="9" s="1"/>
  <c r="B320" i="9" s="1"/>
  <c r="F320" i="9"/>
  <c r="H319" i="9"/>
  <c r="G319" i="9"/>
  <c r="F319" i="9"/>
  <c r="H318" i="9"/>
  <c r="G318" i="9"/>
  <c r="F318" i="9"/>
  <c r="E318" i="9"/>
  <c r="B318" i="9" s="1"/>
  <c r="H317" i="9"/>
  <c r="G317" i="9"/>
  <c r="F317" i="9"/>
  <c r="B317" i="9" s="1"/>
  <c r="E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F302" i="9"/>
  <c r="F301" i="9"/>
  <c r="F300" i="9"/>
  <c r="F299" i="9"/>
  <c r="F297" i="9"/>
  <c r="L296" i="9"/>
  <c r="H296" i="9"/>
  <c r="F296" i="9"/>
  <c r="F295" i="9"/>
  <c r="I294" i="9"/>
  <c r="H294" i="9"/>
  <c r="F294" i="9"/>
  <c r="E294" i="9"/>
  <c r="B294" i="9" s="1"/>
  <c r="E293" i="9"/>
  <c r="M292" i="9"/>
  <c r="L292" i="9"/>
  <c r="F292" i="9"/>
  <c r="E292" i="9"/>
  <c r="B292" i="9" s="1"/>
  <c r="M291" i="9"/>
  <c r="L291" i="9"/>
  <c r="F291" i="9" s="1"/>
  <c r="E291" i="9"/>
  <c r="M290" i="9"/>
  <c r="L290" i="9"/>
  <c r="F290" i="9" s="1"/>
  <c r="B290" i="9" s="1"/>
  <c r="E290" i="9"/>
  <c r="M289" i="9"/>
  <c r="L289" i="9"/>
  <c r="F289" i="9" s="1"/>
  <c r="E289" i="9"/>
  <c r="B289" i="9" s="1"/>
  <c r="M288" i="9"/>
  <c r="L288" i="9"/>
  <c r="F288" i="9"/>
  <c r="E288" i="9"/>
  <c r="B288" i="9" s="1"/>
  <c r="M287" i="9"/>
  <c r="L287" i="9"/>
  <c r="F287" i="9" s="1"/>
  <c r="B287" i="9" s="1"/>
  <c r="E287" i="9"/>
  <c r="M286" i="9"/>
  <c r="L286" i="9"/>
  <c r="F286" i="9" s="1"/>
  <c r="B286" i="9" s="1"/>
  <c r="E286" i="9"/>
  <c r="M285" i="9"/>
  <c r="F285" i="9" s="1"/>
  <c r="L285" i="9"/>
  <c r="E285" i="9"/>
  <c r="M284" i="9"/>
  <c r="L284" i="9"/>
  <c r="F284" i="9"/>
  <c r="E284" i="9"/>
  <c r="M283" i="9"/>
  <c r="L283" i="9"/>
  <c r="F283" i="9" s="1"/>
  <c r="E283" i="9"/>
  <c r="B283" i="9" s="1"/>
  <c r="M282" i="9"/>
  <c r="L282" i="9"/>
  <c r="F282" i="9" s="1"/>
  <c r="B282" i="9" s="1"/>
  <c r="E282" i="9"/>
  <c r="M281" i="9"/>
  <c r="L281" i="9"/>
  <c r="F281" i="9" s="1"/>
  <c r="E281" i="9"/>
  <c r="B281" i="9" s="1"/>
  <c r="M280" i="9"/>
  <c r="L280" i="9"/>
  <c r="F280" i="9"/>
  <c r="E280" i="9"/>
  <c r="B280" i="9" s="1"/>
  <c r="M279" i="9"/>
  <c r="L279" i="9"/>
  <c r="F279" i="9" s="1"/>
  <c r="B279" i="9" s="1"/>
  <c r="E279" i="9"/>
  <c r="M278" i="9"/>
  <c r="L278" i="9"/>
  <c r="F278" i="9" s="1"/>
  <c r="E278" i="9"/>
  <c r="B278" i="9"/>
  <c r="M277" i="9"/>
  <c r="L277" i="9"/>
  <c r="F277" i="9" s="1"/>
  <c r="E277" i="9"/>
  <c r="B277" i="9" s="1"/>
  <c r="M276" i="9"/>
  <c r="L276" i="9"/>
  <c r="F276" i="9"/>
  <c r="E276" i="9"/>
  <c r="B276" i="9" s="1"/>
  <c r="M275" i="9"/>
  <c r="L275" i="9"/>
  <c r="F275" i="9" s="1"/>
  <c r="E275" i="9"/>
  <c r="B275" i="9" s="1"/>
  <c r="M274" i="9"/>
  <c r="L274" i="9"/>
  <c r="E274" i="9"/>
  <c r="M273" i="9"/>
  <c r="L273" i="9"/>
  <c r="F273" i="9" s="1"/>
  <c r="E273" i="9"/>
  <c r="M272" i="9"/>
  <c r="L272" i="9"/>
  <c r="F272" i="9"/>
  <c r="E272" i="9"/>
  <c r="B272" i="9" s="1"/>
  <c r="M271" i="9"/>
  <c r="L271" i="9"/>
  <c r="F271" i="9" s="1"/>
  <c r="B271" i="9" s="1"/>
  <c r="E271" i="9"/>
  <c r="M270" i="9"/>
  <c r="L270" i="9"/>
  <c r="F270" i="9" s="1"/>
  <c r="E270" i="9"/>
  <c r="B270" i="9"/>
  <c r="M269" i="9"/>
  <c r="L269" i="9"/>
  <c r="F269" i="9" s="1"/>
  <c r="E269" i="9"/>
  <c r="B269" i="9" s="1"/>
  <c r="M268" i="9"/>
  <c r="L268" i="9"/>
  <c r="F268" i="9"/>
  <c r="E268" i="9"/>
  <c r="B268" i="9" s="1"/>
  <c r="M267" i="9"/>
  <c r="L267" i="9"/>
  <c r="F267" i="9" s="1"/>
  <c r="E267" i="9"/>
  <c r="B267" i="9" s="1"/>
  <c r="M266" i="9"/>
  <c r="L266" i="9"/>
  <c r="F266" i="9" s="1"/>
  <c r="B266" i="9" s="1"/>
  <c r="E266" i="9"/>
  <c r="M265" i="9"/>
  <c r="L265" i="9"/>
  <c r="F265" i="9" s="1"/>
  <c r="E265" i="9"/>
  <c r="B265" i="9" s="1"/>
  <c r="M264" i="9"/>
  <c r="L264" i="9"/>
  <c r="F264" i="9"/>
  <c r="E264" i="9"/>
  <c r="B264" i="9" s="1"/>
  <c r="M263" i="9"/>
  <c r="L263" i="9"/>
  <c r="F263" i="9" s="1"/>
  <c r="E263" i="9"/>
  <c r="B263" i="9" s="1"/>
  <c r="M262" i="9"/>
  <c r="L262" i="9"/>
  <c r="F262" i="9" s="1"/>
  <c r="E262" i="9"/>
  <c r="B262" i="9"/>
  <c r="M261" i="9"/>
  <c r="L261" i="9"/>
  <c r="F261" i="9" s="1"/>
  <c r="E261" i="9"/>
  <c r="B261" i="9" s="1"/>
  <c r="M260" i="9"/>
  <c r="L260" i="9"/>
  <c r="F260" i="9"/>
  <c r="E260" i="9"/>
  <c r="B260" i="9" s="1"/>
  <c r="M259" i="9"/>
  <c r="L259" i="9"/>
  <c r="F259" i="9" s="1"/>
  <c r="E259" i="9"/>
  <c r="M258" i="9"/>
  <c r="L258" i="9"/>
  <c r="F258" i="9" s="1"/>
  <c r="B258" i="9" s="1"/>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F247" i="9" s="1"/>
  <c r="E247" i="9"/>
  <c r="M246" i="9"/>
  <c r="L246" i="9"/>
  <c r="F246" i="9" s="1"/>
  <c r="B246" i="9" s="1"/>
  <c r="E246" i="9"/>
  <c r="M245" i="9"/>
  <c r="L245" i="9"/>
  <c r="F245" i="9" s="1"/>
  <c r="E245" i="9"/>
  <c r="B245" i="9" s="1"/>
  <c r="M244" i="9"/>
  <c r="L244" i="9"/>
  <c r="F244" i="9"/>
  <c r="E244" i="9"/>
  <c r="B244" i="9" s="1"/>
  <c r="M243" i="9"/>
  <c r="L243" i="9"/>
  <c r="F243" i="9" s="1"/>
  <c r="E243" i="9"/>
  <c r="B243" i="9" s="1"/>
  <c r="M242" i="9"/>
  <c r="L242" i="9"/>
  <c r="E242" i="9"/>
  <c r="M241" i="9"/>
  <c r="L241" i="9"/>
  <c r="F241" i="9" s="1"/>
  <c r="E241" i="9"/>
  <c r="M240" i="9"/>
  <c r="L240" i="9"/>
  <c r="F240" i="9"/>
  <c r="E240" i="9"/>
  <c r="B240" i="9" s="1"/>
  <c r="M239" i="9"/>
  <c r="L239" i="9"/>
  <c r="F239" i="9" s="1"/>
  <c r="E239" i="9"/>
  <c r="B239" i="9" s="1"/>
  <c r="M238" i="9"/>
  <c r="L238" i="9"/>
  <c r="F238" i="9" s="1"/>
  <c r="E238" i="9"/>
  <c r="B238" i="9"/>
  <c r="M237" i="9"/>
  <c r="L237" i="9"/>
  <c r="F237" i="9" s="1"/>
  <c r="E237" i="9"/>
  <c r="B237" i="9" s="1"/>
  <c r="M236" i="9"/>
  <c r="L236" i="9"/>
  <c r="F236" i="9"/>
  <c r="E236" i="9"/>
  <c r="B236" i="9" s="1"/>
  <c r="M235" i="9"/>
  <c r="L235" i="9"/>
  <c r="F235" i="9" s="1"/>
  <c r="E235" i="9"/>
  <c r="B235" i="9" s="1"/>
  <c r="M234" i="9"/>
  <c r="L234" i="9"/>
  <c r="F234" i="9" s="1"/>
  <c r="B234" i="9" s="1"/>
  <c r="E234" i="9"/>
  <c r="M233" i="9"/>
  <c r="L233" i="9"/>
  <c r="F233" i="9" s="1"/>
  <c r="E233" i="9"/>
  <c r="B233" i="9" s="1"/>
  <c r="M232" i="9"/>
  <c r="L232" i="9"/>
  <c r="F232" i="9"/>
  <c r="B232" i="9" s="1"/>
  <c r="E232" i="9"/>
  <c r="M231" i="9"/>
  <c r="L231" i="9"/>
  <c r="F231" i="9" s="1"/>
  <c r="E231" i="9"/>
  <c r="B231" i="9" s="1"/>
  <c r="M230" i="9"/>
  <c r="L230" i="9"/>
  <c r="F230" i="9" s="1"/>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E166" i="9" s="1"/>
  <c r="B166" i="9" s="1"/>
  <c r="G166" i="9"/>
  <c r="F166" i="9"/>
  <c r="H165" i="9"/>
  <c r="G165" i="9"/>
  <c r="F165" i="9"/>
  <c r="E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E150" i="9" s="1"/>
  <c r="B150" i="9" s="1"/>
  <c r="G150" i="9"/>
  <c r="F150" i="9"/>
  <c r="H149" i="9"/>
  <c r="G149" i="9"/>
  <c r="F149" i="9"/>
  <c r="E149" i="9"/>
  <c r="H148" i="9"/>
  <c r="G148" i="9"/>
  <c r="E148" i="9" s="1"/>
  <c r="B148" i="9" s="1"/>
  <c r="F148" i="9"/>
  <c r="H147" i="9"/>
  <c r="G147" i="9"/>
  <c r="F147" i="9"/>
  <c r="H146" i="9"/>
  <c r="G146" i="9"/>
  <c r="F146" i="9"/>
  <c r="E146" i="9"/>
  <c r="B146" i="9" s="1"/>
  <c r="H145" i="9"/>
  <c r="E145" i="9" s="1"/>
  <c r="B145" i="9" s="1"/>
  <c r="G145" i="9"/>
  <c r="F145" i="9"/>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E135" i="9" s="1"/>
  <c r="F135" i="9"/>
  <c r="B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F127" i="9"/>
  <c r="B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E122" i="9"/>
  <c r="B122" i="9"/>
  <c r="H121" i="9"/>
  <c r="E121" i="9" s="1"/>
  <c r="B121" i="9" s="1"/>
  <c r="G121" i="9"/>
  <c r="F121" i="9"/>
  <c r="H120" i="9"/>
  <c r="G120" i="9"/>
  <c r="E120" i="9" s="1"/>
  <c r="F120" i="9"/>
  <c r="H119" i="9"/>
  <c r="G119" i="9"/>
  <c r="E119" i="9" s="1"/>
  <c r="F119" i="9"/>
  <c r="B119" i="9"/>
  <c r="H118" i="9"/>
  <c r="G118" i="9"/>
  <c r="F118" i="9"/>
  <c r="E118" i="9"/>
  <c r="B118" i="9" s="1"/>
  <c r="H117" i="9"/>
  <c r="G117" i="9"/>
  <c r="F117" i="9"/>
  <c r="E117" i="9"/>
  <c r="B117" i="9" s="1"/>
  <c r="H116" i="9"/>
  <c r="G116" i="9"/>
  <c r="E116" i="9" s="1"/>
  <c r="B116" i="9" s="1"/>
  <c r="F116" i="9"/>
  <c r="H115" i="9"/>
  <c r="G115" i="9"/>
  <c r="F115" i="9"/>
  <c r="H114" i="9"/>
  <c r="G114" i="9"/>
  <c r="F114" i="9"/>
  <c r="E114" i="9"/>
  <c r="B114" i="9"/>
  <c r="H113" i="9"/>
  <c r="E113" i="9" s="1"/>
  <c r="G113" i="9"/>
  <c r="F113" i="9"/>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c r="H105" i="9"/>
  <c r="E105" i="9" s="1"/>
  <c r="B105" i="9" s="1"/>
  <c r="G105" i="9"/>
  <c r="F105" i="9"/>
  <c r="H104" i="9"/>
  <c r="G104" i="9"/>
  <c r="E104" i="9" s="1"/>
  <c r="F104" i="9"/>
  <c r="H103" i="9"/>
  <c r="E103" i="9" s="1"/>
  <c r="G103" i="9"/>
  <c r="F103" i="9"/>
  <c r="B103" i="9"/>
  <c r="H102" i="9"/>
  <c r="G102" i="9"/>
  <c r="F102" i="9"/>
  <c r="E102" i="9"/>
  <c r="B102" i="9" s="1"/>
  <c r="H101" i="9"/>
  <c r="G101" i="9"/>
  <c r="F101" i="9"/>
  <c r="E101" i="9"/>
  <c r="B101" i="9" s="1"/>
  <c r="H100" i="9"/>
  <c r="G100" i="9"/>
  <c r="E100" i="9" s="1"/>
  <c r="B100" i="9" s="1"/>
  <c r="F100" i="9"/>
  <c r="H99" i="9"/>
  <c r="G99" i="9"/>
  <c r="F99" i="9"/>
  <c r="H98" i="9"/>
  <c r="G98" i="9"/>
  <c r="F98" i="9"/>
  <c r="E98" i="9"/>
  <c r="B98" i="9"/>
  <c r="H97" i="9"/>
  <c r="G97" i="9"/>
  <c r="E97" i="9" s="1"/>
  <c r="F97" i="9"/>
  <c r="H96" i="9"/>
  <c r="G96" i="9"/>
  <c r="E96" i="9" s="1"/>
  <c r="F96" i="9"/>
  <c r="H95" i="9"/>
  <c r="E95" i="9" s="1"/>
  <c r="B95" i="9" s="1"/>
  <c r="G95" i="9"/>
  <c r="F95" i="9"/>
  <c r="H94" i="9"/>
  <c r="E94" i="9" s="1"/>
  <c r="B94" i="9" s="1"/>
  <c r="G94" i="9"/>
  <c r="F94" i="9"/>
  <c r="H93" i="9"/>
  <c r="G93" i="9"/>
  <c r="F93" i="9"/>
  <c r="E93" i="9"/>
  <c r="B93" i="9" s="1"/>
  <c r="H92" i="9"/>
  <c r="G92" i="9"/>
  <c r="E92" i="9" s="1"/>
  <c r="B92" i="9" s="1"/>
  <c r="F92" i="9"/>
  <c r="H91" i="9"/>
  <c r="G91" i="9"/>
  <c r="E91" i="9" s="1"/>
  <c r="B91" i="9" s="1"/>
  <c r="F91" i="9"/>
  <c r="H90" i="9"/>
  <c r="G90" i="9"/>
  <c r="F90" i="9"/>
  <c r="E90" i="9"/>
  <c r="B90" i="9"/>
  <c r="H89" i="9"/>
  <c r="G89" i="9"/>
  <c r="E89" i="9" s="1"/>
  <c r="B89" i="9" s="1"/>
  <c r="F89" i="9"/>
  <c r="H88" i="9"/>
  <c r="G88" i="9"/>
  <c r="E88" i="9" s="1"/>
  <c r="B88" i="9" s="1"/>
  <c r="F88" i="9"/>
  <c r="H87" i="9"/>
  <c r="E87" i="9" s="1"/>
  <c r="B87" i="9" s="1"/>
  <c r="G87" i="9"/>
  <c r="F87" i="9"/>
  <c r="H86" i="9"/>
  <c r="G86" i="9"/>
  <c r="E86" i="9" s="1"/>
  <c r="B86" i="9" s="1"/>
  <c r="F86" i="9"/>
  <c r="H85" i="9"/>
  <c r="G85" i="9"/>
  <c r="F85" i="9"/>
  <c r="E85" i="9"/>
  <c r="B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G53" i="9"/>
  <c r="F53" i="9"/>
  <c r="E53" i="9"/>
  <c r="B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E37" i="9"/>
  <c r="B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G194" i="9" s="1"/>
  <c r="E194" i="9" s="1"/>
  <c r="B194" i="9" s="1"/>
  <c r="H3" i="9"/>
  <c r="G3" i="9"/>
  <c r="D104" i="8"/>
  <c r="D97" i="8"/>
  <c r="D92" i="8"/>
  <c r="D87" i="8"/>
  <c r="D82" i="8"/>
  <c r="D77" i="8"/>
  <c r="D72" i="8"/>
  <c r="D67" i="8"/>
  <c r="D62" i="8"/>
  <c r="D57" i="8"/>
  <c r="D51" i="8" s="1"/>
  <c r="D45" i="8" s="1"/>
  <c r="D52" i="8"/>
  <c r="D46" i="8"/>
  <c r="D37" i="8"/>
  <c r="D27" i="8"/>
  <c r="D25" i="8"/>
  <c r="D18" i="8"/>
  <c r="D8" i="8"/>
  <c r="D6" i="8"/>
  <c r="D44" i="8" s="1"/>
  <c r="E44" i="7"/>
  <c r="D44" i="7"/>
  <c r="E39" i="7"/>
  <c r="D39" i="7"/>
  <c r="D38" i="7" s="1"/>
  <c r="E38" i="7"/>
  <c r="E30" i="7"/>
  <c r="D30" i="7"/>
  <c r="D22" i="7" s="1"/>
  <c r="E23" i="7"/>
  <c r="E22" i="7" s="1"/>
  <c r="D23" i="7"/>
  <c r="E14" i="7"/>
  <c r="E6" i="7" s="1"/>
  <c r="D14" i="7"/>
  <c r="E7" i="7"/>
  <c r="D7" i="7"/>
  <c r="D6" i="7" s="1"/>
  <c r="F140" i="6"/>
  <c r="F139" i="6"/>
  <c r="F138" i="6"/>
  <c r="F137" i="6"/>
  <c r="F136" i="6"/>
  <c r="F135" i="6"/>
  <c r="F134" i="6"/>
  <c r="F133" i="6"/>
  <c r="F132" i="6"/>
  <c r="F131" i="6"/>
  <c r="E130" i="6"/>
  <c r="E129" i="6" s="1"/>
  <c r="F129" i="6" s="1"/>
  <c r="D130" i="6"/>
  <c r="F130" i="6" s="1"/>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G315" i="9" s="1"/>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D597" i="4" s="1"/>
  <c r="F597" i="4" s="1"/>
  <c r="F608" i="4"/>
  <c r="E607" i="4"/>
  <c r="H156" i="9" s="1"/>
  <c r="D607" i="4"/>
  <c r="G156" i="9" s="1"/>
  <c r="F606" i="4"/>
  <c r="F605" i="4"/>
  <c r="F604" i="4"/>
  <c r="F603" i="4"/>
  <c r="E603" i="4"/>
  <c r="D603" i="4"/>
  <c r="F602" i="4"/>
  <c r="F601" i="4"/>
  <c r="F600" i="4"/>
  <c r="F599" i="4"/>
  <c r="E598" i="4"/>
  <c r="D598" i="4"/>
  <c r="F598" i="4" s="1"/>
  <c r="E597" i="4"/>
  <c r="F596" i="4"/>
  <c r="F595" i="4"/>
  <c r="E594" i="4"/>
  <c r="E584" i="4" s="1"/>
  <c r="D594" i="4"/>
  <c r="F594" i="4" s="1"/>
  <c r="F593" i="4"/>
  <c r="F592" i="4"/>
  <c r="F591" i="4"/>
  <c r="E591" i="4"/>
  <c r="D591" i="4"/>
  <c r="F590" i="4"/>
  <c r="F589" i="4"/>
  <c r="E589" i="4"/>
  <c r="D589" i="4"/>
  <c r="F588" i="4"/>
  <c r="F587" i="4"/>
  <c r="F586" i="4"/>
  <c r="E585" i="4"/>
  <c r="D585" i="4"/>
  <c r="F585" i="4" s="1"/>
  <c r="D584" i="4"/>
  <c r="F584" i="4" s="1"/>
  <c r="F583" i="4"/>
  <c r="F582" i="4"/>
  <c r="E581" i="4"/>
  <c r="D581" i="4"/>
  <c r="D571" i="4" s="1"/>
  <c r="F57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F537" i="4" s="1"/>
  <c r="D536" i="4"/>
  <c r="F536" i="4" s="1"/>
  <c r="F534" i="4"/>
  <c r="F533" i="4"/>
  <c r="E532" i="4"/>
  <c r="E522" i="4" s="1"/>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D491" i="4"/>
  <c r="F491" i="4" s="1"/>
  <c r="F490" i="4"/>
  <c r="F489" i="4"/>
  <c r="F488" i="4"/>
  <c r="E488" i="4"/>
  <c r="D488" i="4"/>
  <c r="F487" i="4"/>
  <c r="F486" i="4"/>
  <c r="F485" i="4"/>
  <c r="E485" i="4"/>
  <c r="D485" i="4"/>
  <c r="D479" i="4" s="1"/>
  <c r="F479" i="4" s="1"/>
  <c r="F484" i="4"/>
  <c r="F483" i="4"/>
  <c r="F482" i="4"/>
  <c r="F481" i="4"/>
  <c r="F480" i="4"/>
  <c r="E480" i="4"/>
  <c r="D480" i="4"/>
  <c r="E479" i="4"/>
  <c r="F478" i="4"/>
  <c r="F477" i="4"/>
  <c r="F476" i="4"/>
  <c r="E476" i="4"/>
  <c r="E466" i="4" s="1"/>
  <c r="D476" i="4"/>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E648" i="4" s="1"/>
  <c r="D427" i="4"/>
  <c r="D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5" i="4"/>
  <c r="F364" i="4"/>
  <c r="F363" i="4"/>
  <c r="E362" i="4"/>
  <c r="D362" i="4"/>
  <c r="F362" i="4" s="1"/>
  <c r="E361" i="4"/>
  <c r="F359" i="4"/>
  <c r="E358" i="4"/>
  <c r="D358" i="4"/>
  <c r="F358" i="4" s="1"/>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3" i="4"/>
  <c r="D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F229" i="4"/>
  <c r="F228" i="4"/>
  <c r="F227" i="4"/>
  <c r="F226" i="4"/>
  <c r="F225" i="4"/>
  <c r="E225" i="4"/>
  <c r="D225" i="4"/>
  <c r="F224" i="4"/>
  <c r="F223" i="4"/>
  <c r="E222" i="4"/>
  <c r="E221" i="4" s="1"/>
  <c r="D222" i="4"/>
  <c r="D221" i="4" s="1"/>
  <c r="F221" i="4" s="1"/>
  <c r="F220" i="4"/>
  <c r="F219" i="4"/>
  <c r="F218" i="4"/>
  <c r="F217" i="4"/>
  <c r="E216" i="4"/>
  <c r="E202"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E140" i="4" s="1"/>
  <c r="D141" i="4"/>
  <c r="D140" i="4" s="1"/>
  <c r="F140" i="4" s="1"/>
  <c r="F139" i="4"/>
  <c r="F138" i="4"/>
  <c r="F137" i="4"/>
  <c r="F136" i="4"/>
  <c r="F135" i="4"/>
  <c r="E135" i="4"/>
  <c r="D135" i="4"/>
  <c r="F134" i="4"/>
  <c r="E134" i="4"/>
  <c r="D134" i="4"/>
  <c r="F133" i="4"/>
  <c r="F132" i="4"/>
  <c r="F131" i="4"/>
  <c r="F130" i="4"/>
  <c r="E129" i="4"/>
  <c r="D129" i="4"/>
  <c r="F129" i="4" s="1"/>
  <c r="F128" i="4"/>
  <c r="F127" i="4"/>
  <c r="E126" i="4"/>
  <c r="E125" i="4" s="1"/>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E82"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D49" i="4" s="1"/>
  <c r="F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D7" i="4"/>
  <c r="I41" i="3"/>
  <c r="G41" i="3"/>
  <c r="B41" i="3"/>
  <c r="I40" i="3"/>
  <c r="G40" i="3"/>
  <c r="B40" i="3"/>
  <c r="I39"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H1684" i="1"/>
  <c r="C1684" i="1"/>
  <c r="G1684" i="1" s="1"/>
  <c r="C1683" i="1"/>
  <c r="H1683" i="1" s="1"/>
  <c r="C1682" i="1"/>
  <c r="H1681" i="1"/>
  <c r="G1681" i="1"/>
  <c r="C1681" i="1"/>
  <c r="H1680" i="1"/>
  <c r="G1680" i="1"/>
  <c r="C1680" i="1"/>
  <c r="G1679" i="1"/>
  <c r="C1679" i="1"/>
  <c r="H1679" i="1" s="1"/>
  <c r="H1678" i="1"/>
  <c r="C1678" i="1"/>
  <c r="G1678" i="1" s="1"/>
  <c r="H1677" i="1"/>
  <c r="C1677" i="1"/>
  <c r="G1677" i="1" s="1"/>
  <c r="H1676" i="1"/>
  <c r="C1676" i="1"/>
  <c r="G1676" i="1" s="1"/>
  <c r="C1675" i="1"/>
  <c r="H1675" i="1" s="1"/>
  <c r="C1674" i="1"/>
  <c r="H1673" i="1"/>
  <c r="G1673" i="1"/>
  <c r="C1673" i="1"/>
  <c r="H1672" i="1"/>
  <c r="G1672" i="1"/>
  <c r="C1672" i="1"/>
  <c r="G1671" i="1"/>
  <c r="C1671" i="1"/>
  <c r="H1671" i="1" s="1"/>
  <c r="H1670" i="1"/>
  <c r="C1670" i="1"/>
  <c r="G1670" i="1" s="1"/>
  <c r="H1669" i="1"/>
  <c r="C1669" i="1"/>
  <c r="G1669" i="1" s="1"/>
  <c r="H1668" i="1"/>
  <c r="C1668" i="1"/>
  <c r="G1668" i="1" s="1"/>
  <c r="C1667" i="1"/>
  <c r="H1667" i="1" s="1"/>
  <c r="C1666" i="1"/>
  <c r="H1665" i="1"/>
  <c r="G1665" i="1"/>
  <c r="C1665" i="1"/>
  <c r="H1664" i="1"/>
  <c r="G1664" i="1"/>
  <c r="C1664" i="1"/>
  <c r="G1663" i="1"/>
  <c r="C1663" i="1"/>
  <c r="H1663" i="1" s="1"/>
  <c r="H1662" i="1"/>
  <c r="C1662" i="1"/>
  <c r="G1662" i="1" s="1"/>
  <c r="H1661" i="1"/>
  <c r="G1661" i="1"/>
  <c r="C1661" i="1"/>
  <c r="C1660" i="1"/>
  <c r="C1659" i="1"/>
  <c r="H1659" i="1" s="1"/>
  <c r="C1658" i="1"/>
  <c r="H1657" i="1"/>
  <c r="G1657" i="1"/>
  <c r="C1657" i="1"/>
  <c r="H1656" i="1"/>
  <c r="G1656" i="1"/>
  <c r="C1656" i="1"/>
  <c r="G1655" i="1"/>
  <c r="C1655" i="1"/>
  <c r="H1655" i="1" s="1"/>
  <c r="H1654" i="1"/>
  <c r="C1654" i="1"/>
  <c r="G1654" i="1" s="1"/>
  <c r="H1653" i="1"/>
  <c r="C1653" i="1"/>
  <c r="G1653" i="1" s="1"/>
  <c r="C1652" i="1"/>
  <c r="C1651" i="1"/>
  <c r="H1651" i="1" s="1"/>
  <c r="C1650" i="1"/>
  <c r="H1649" i="1"/>
  <c r="G1649" i="1"/>
  <c r="C1649" i="1"/>
  <c r="H1648" i="1"/>
  <c r="G1648" i="1"/>
  <c r="C1648" i="1"/>
  <c r="G1647" i="1"/>
  <c r="C1647" i="1"/>
  <c r="H1647" i="1" s="1"/>
  <c r="H1646" i="1"/>
  <c r="C1646" i="1"/>
  <c r="G1646" i="1" s="1"/>
  <c r="H1645" i="1"/>
  <c r="C1645" i="1"/>
  <c r="G1645" i="1" s="1"/>
  <c r="C1644" i="1"/>
  <c r="C1643" i="1"/>
  <c r="H1643" i="1" s="1"/>
  <c r="C1642" i="1"/>
  <c r="H1641" i="1"/>
  <c r="G1641" i="1"/>
  <c r="C1641" i="1"/>
  <c r="H1640" i="1"/>
  <c r="G1640" i="1"/>
  <c r="C1640" i="1"/>
  <c r="G1639" i="1"/>
  <c r="C1639" i="1"/>
  <c r="H1639" i="1" s="1"/>
  <c r="H1638" i="1"/>
  <c r="C1638" i="1"/>
  <c r="G1638" i="1" s="1"/>
  <c r="H1637" i="1"/>
  <c r="C1637" i="1"/>
  <c r="G1637" i="1" s="1"/>
  <c r="C1636" i="1"/>
  <c r="C1635" i="1"/>
  <c r="H1635" i="1" s="1"/>
  <c r="C1634" i="1"/>
  <c r="H1633" i="1"/>
  <c r="G1633" i="1"/>
  <c r="C1633" i="1"/>
  <c r="H1632" i="1"/>
  <c r="G1632" i="1"/>
  <c r="C1632" i="1"/>
  <c r="G1631" i="1"/>
  <c r="C1631" i="1"/>
  <c r="H1631" i="1" s="1"/>
  <c r="H1630" i="1"/>
  <c r="C1630" i="1"/>
  <c r="G1630" i="1" s="1"/>
  <c r="H1629" i="1"/>
  <c r="C1629" i="1"/>
  <c r="G1629" i="1" s="1"/>
  <c r="C1628" i="1"/>
  <c r="C1627" i="1"/>
  <c r="H1627" i="1" s="1"/>
  <c r="C1626" i="1"/>
  <c r="H1625" i="1"/>
  <c r="G1625" i="1"/>
  <c r="C1625" i="1"/>
  <c r="H1624" i="1"/>
  <c r="G1624" i="1"/>
  <c r="C1624" i="1"/>
  <c r="G1623" i="1"/>
  <c r="C1623" i="1"/>
  <c r="H1623" i="1" s="1"/>
  <c r="H1622" i="1"/>
  <c r="C1622" i="1"/>
  <c r="G1622" i="1" s="1"/>
  <c r="H1621" i="1"/>
  <c r="C1621" i="1"/>
  <c r="G1621" i="1" s="1"/>
  <c r="C1620" i="1"/>
  <c r="C1619" i="1"/>
  <c r="H1619" i="1" s="1"/>
  <c r="C1618" i="1"/>
  <c r="H1617" i="1"/>
  <c r="G1617" i="1"/>
  <c r="C1617" i="1"/>
  <c r="H1616" i="1"/>
  <c r="G1616" i="1"/>
  <c r="C1616" i="1"/>
  <c r="G1615" i="1"/>
  <c r="C1615" i="1"/>
  <c r="H1615" i="1" s="1"/>
  <c r="H1614" i="1"/>
  <c r="C1614" i="1"/>
  <c r="G1614" i="1" s="1"/>
  <c r="H1613" i="1"/>
  <c r="C1613" i="1"/>
  <c r="G1613" i="1" s="1"/>
  <c r="C1612" i="1"/>
  <c r="C1611" i="1"/>
  <c r="H1611" i="1" s="1"/>
  <c r="C1610" i="1"/>
  <c r="H1609" i="1"/>
  <c r="G1609" i="1"/>
  <c r="C1609" i="1"/>
  <c r="H1608" i="1"/>
  <c r="G1608" i="1"/>
  <c r="C1608" i="1"/>
  <c r="G1607" i="1"/>
  <c r="C1607" i="1"/>
  <c r="H1607" i="1" s="1"/>
  <c r="H1606" i="1"/>
  <c r="C1606" i="1"/>
  <c r="G1606" i="1" s="1"/>
  <c r="H1605" i="1"/>
  <c r="C1605" i="1"/>
  <c r="G1605" i="1" s="1"/>
  <c r="C1604" i="1"/>
  <c r="C1603" i="1"/>
  <c r="H1603" i="1" s="1"/>
  <c r="C1602" i="1"/>
  <c r="H1601" i="1"/>
  <c r="G1601" i="1"/>
  <c r="C1601" i="1"/>
  <c r="H1600" i="1"/>
  <c r="G1600" i="1"/>
  <c r="C1600" i="1"/>
  <c r="G1599" i="1"/>
  <c r="C1599" i="1"/>
  <c r="H1599" i="1" s="1"/>
  <c r="H1598" i="1"/>
  <c r="C1598" i="1"/>
  <c r="G1598" i="1" s="1"/>
  <c r="H1597" i="1"/>
  <c r="G1597" i="1"/>
  <c r="C1597" i="1"/>
  <c r="H1596" i="1"/>
  <c r="C1596" i="1"/>
  <c r="G1596" i="1" s="1"/>
  <c r="C1595" i="1"/>
  <c r="H1595" i="1" s="1"/>
  <c r="C1594" i="1"/>
  <c r="H1593" i="1"/>
  <c r="G1593" i="1"/>
  <c r="C1593" i="1"/>
  <c r="H1592" i="1"/>
  <c r="G1592" i="1"/>
  <c r="C1592" i="1"/>
  <c r="G1591" i="1"/>
  <c r="C1591" i="1"/>
  <c r="H1591" i="1" s="1"/>
  <c r="H1590" i="1"/>
  <c r="C1590" i="1"/>
  <c r="G1590" i="1" s="1"/>
  <c r="H1589" i="1"/>
  <c r="G1589" i="1"/>
  <c r="C1589" i="1"/>
  <c r="C1588" i="1"/>
  <c r="G1588" i="1" s="1"/>
  <c r="C1587" i="1"/>
  <c r="H1587" i="1" s="1"/>
  <c r="C1586" i="1"/>
  <c r="H11" i="3" s="1"/>
  <c r="H1585" i="1"/>
  <c r="G1585" i="1"/>
  <c r="C1585" i="1"/>
  <c r="H1584" i="1"/>
  <c r="G1584" i="1"/>
  <c r="C1584" i="1"/>
  <c r="G1583" i="1"/>
  <c r="C1583" i="1"/>
  <c r="H1583" i="1" s="1"/>
  <c r="H1582" i="1"/>
  <c r="C1582" i="1"/>
  <c r="G1582" i="1" s="1"/>
  <c r="G1581" i="1"/>
  <c r="D1581" i="1"/>
  <c r="C1581" i="1"/>
  <c r="D1580" i="1"/>
  <c r="C1580" i="1"/>
  <c r="D1579" i="1"/>
  <c r="G1579" i="1" s="1"/>
  <c r="I1579" i="1" s="1"/>
  <c r="C1579" i="1"/>
  <c r="H1579" i="1" s="1"/>
  <c r="I1578" i="1"/>
  <c r="H1578" i="1"/>
  <c r="G1578" i="1"/>
  <c r="D1578" i="1"/>
  <c r="C1578" i="1"/>
  <c r="J1578" i="1" s="1"/>
  <c r="D1577" i="1"/>
  <c r="C1577" i="1"/>
  <c r="J1576" i="1"/>
  <c r="D1576" i="1"/>
  <c r="H1576" i="1" s="1"/>
  <c r="C1576" i="1"/>
  <c r="I1575" i="1"/>
  <c r="H1575" i="1"/>
  <c r="G1575" i="1"/>
  <c r="D1575" i="1"/>
  <c r="C1575" i="1"/>
  <c r="J1575" i="1" s="1"/>
  <c r="D1574" i="1"/>
  <c r="G1574" i="1" s="1"/>
  <c r="C1574" i="1"/>
  <c r="D1573" i="1"/>
  <c r="C1573" i="1"/>
  <c r="H1572" i="1"/>
  <c r="G1572" i="1"/>
  <c r="D1572" i="1"/>
  <c r="C1572" i="1"/>
  <c r="D1571" i="1"/>
  <c r="C1571" i="1"/>
  <c r="J1570" i="1"/>
  <c r="D1570" i="1"/>
  <c r="H1570" i="1" s="1"/>
  <c r="C1570" i="1"/>
  <c r="H1569" i="1"/>
  <c r="G1569" i="1"/>
  <c r="I1569" i="1" s="1"/>
  <c r="D1569" i="1"/>
  <c r="C1569" i="1"/>
  <c r="J1569" i="1" s="1"/>
  <c r="D1568" i="1"/>
  <c r="C1568" i="1"/>
  <c r="H1567" i="1"/>
  <c r="D1567" i="1"/>
  <c r="C1567" i="1"/>
  <c r="J1566" i="1"/>
  <c r="D1566" i="1"/>
  <c r="C1566" i="1"/>
  <c r="H1565" i="1"/>
  <c r="G1565" i="1"/>
  <c r="I1565" i="1" s="1"/>
  <c r="D1565" i="1"/>
  <c r="C1565" i="1"/>
  <c r="J1565" i="1" s="1"/>
  <c r="D1564" i="1"/>
  <c r="C1564" i="1"/>
  <c r="D1563" i="1"/>
  <c r="C1563" i="1"/>
  <c r="H1562" i="1"/>
  <c r="G1562" i="1"/>
  <c r="I1562" i="1" s="1"/>
  <c r="D1562" i="1"/>
  <c r="C1562" i="1"/>
  <c r="J1562" i="1" s="1"/>
  <c r="J1561" i="1"/>
  <c r="D1561" i="1"/>
  <c r="G1561" i="1" s="1"/>
  <c r="C1561" i="1"/>
  <c r="H1560" i="1"/>
  <c r="D1560" i="1"/>
  <c r="C1560" i="1"/>
  <c r="D1559" i="1"/>
  <c r="C1559" i="1"/>
  <c r="H1558" i="1"/>
  <c r="G1558" i="1"/>
  <c r="I1558" i="1" s="1"/>
  <c r="D1558" i="1"/>
  <c r="C1558" i="1"/>
  <c r="J1558" i="1" s="1"/>
  <c r="D1557" i="1"/>
  <c r="G1557" i="1" s="1"/>
  <c r="C1557" i="1"/>
  <c r="D1556" i="1"/>
  <c r="C1556" i="1"/>
  <c r="D1555" i="1"/>
  <c r="C1555" i="1"/>
  <c r="H1554" i="1"/>
  <c r="D1554" i="1"/>
  <c r="C1554" i="1"/>
  <c r="J1553" i="1"/>
  <c r="D1553" i="1"/>
  <c r="C1553" i="1"/>
  <c r="I1552" i="1"/>
  <c r="H1552" i="1"/>
  <c r="G1552" i="1"/>
  <c r="D1552" i="1"/>
  <c r="C1552" i="1"/>
  <c r="J1552" i="1" s="1"/>
  <c r="D1551" i="1"/>
  <c r="C1551" i="1"/>
  <c r="H1550" i="1"/>
  <c r="D1550" i="1"/>
  <c r="C1550" i="1"/>
  <c r="J1549" i="1"/>
  <c r="D1549" i="1"/>
  <c r="C1549" i="1"/>
  <c r="I1548" i="1"/>
  <c r="H1548" i="1"/>
  <c r="G1548" i="1"/>
  <c r="D1548" i="1"/>
  <c r="C1548" i="1"/>
  <c r="J1548" i="1" s="1"/>
  <c r="J1547" i="1"/>
  <c r="D1547" i="1"/>
  <c r="C1547" i="1"/>
  <c r="J1546" i="1"/>
  <c r="H1546" i="1"/>
  <c r="G1546" i="1"/>
  <c r="I1546" i="1" s="1"/>
  <c r="D1546" i="1"/>
  <c r="C1546" i="1"/>
  <c r="J1545" i="1"/>
  <c r="D1545" i="1"/>
  <c r="C1545" i="1"/>
  <c r="G1545" i="1" s="1"/>
  <c r="H1544" i="1"/>
  <c r="D1544" i="1"/>
  <c r="G1544" i="1" s="1"/>
  <c r="I1544" i="1" s="1"/>
  <c r="C1544" i="1"/>
  <c r="D1543" i="1"/>
  <c r="C1543" i="1"/>
  <c r="J1542" i="1"/>
  <c r="H1542" i="1"/>
  <c r="G1542" i="1"/>
  <c r="I1542" i="1" s="1"/>
  <c r="D1542" i="1"/>
  <c r="C1542" i="1"/>
  <c r="D1541" i="1"/>
  <c r="C1541" i="1"/>
  <c r="D1540" i="1"/>
  <c r="C1540" i="1"/>
  <c r="C1539" i="1"/>
  <c r="D1536" i="1"/>
  <c r="C1536" i="1"/>
  <c r="H1535" i="1"/>
  <c r="D1535" i="1"/>
  <c r="C1535" i="1"/>
  <c r="G1535" i="1" s="1"/>
  <c r="D1534" i="1"/>
  <c r="C1534" i="1"/>
  <c r="H1533" i="1"/>
  <c r="D1533" i="1"/>
  <c r="C1533" i="1"/>
  <c r="G1533" i="1" s="1"/>
  <c r="D1532" i="1"/>
  <c r="C1532" i="1"/>
  <c r="D1531" i="1"/>
  <c r="C1531" i="1"/>
  <c r="D1530" i="1"/>
  <c r="C1530" i="1"/>
  <c r="H1529" i="1"/>
  <c r="D1529" i="1"/>
  <c r="C1529" i="1"/>
  <c r="D1528" i="1"/>
  <c r="C1528" i="1"/>
  <c r="D1527" i="1"/>
  <c r="H1527" i="1" s="1"/>
  <c r="C1527" i="1"/>
  <c r="D1526" i="1"/>
  <c r="C1526" i="1"/>
  <c r="D1525" i="1"/>
  <c r="C1525" i="1"/>
  <c r="D1524" i="1"/>
  <c r="C1524" i="1"/>
  <c r="D1523" i="1"/>
  <c r="C1523" i="1"/>
  <c r="D1522" i="1"/>
  <c r="C1522" i="1"/>
  <c r="H1521" i="1"/>
  <c r="D1521" i="1"/>
  <c r="C1521" i="1"/>
  <c r="G1521" i="1" s="1"/>
  <c r="D1520" i="1"/>
  <c r="C1520" i="1"/>
  <c r="H1519" i="1"/>
  <c r="D1519" i="1"/>
  <c r="C1519" i="1"/>
  <c r="G1519" i="1" s="1"/>
  <c r="D1518" i="1"/>
  <c r="C1518" i="1"/>
  <c r="H1517" i="1"/>
  <c r="D1517" i="1"/>
  <c r="C1517" i="1"/>
  <c r="G1517" i="1" s="1"/>
  <c r="D1516" i="1"/>
  <c r="C1516" i="1"/>
  <c r="D1515" i="1"/>
  <c r="C1515" i="1"/>
  <c r="D1514" i="1"/>
  <c r="C1514" i="1"/>
  <c r="H1513" i="1"/>
  <c r="D1513" i="1"/>
  <c r="C1513" i="1"/>
  <c r="D1512" i="1"/>
  <c r="C1512" i="1"/>
  <c r="D1511" i="1"/>
  <c r="H1511" i="1" s="1"/>
  <c r="C1511" i="1"/>
  <c r="D1510" i="1"/>
  <c r="C1510" i="1"/>
  <c r="D1509" i="1"/>
  <c r="C1509" i="1"/>
  <c r="D1508" i="1"/>
  <c r="C1508" i="1"/>
  <c r="D1507" i="1"/>
  <c r="C1507" i="1"/>
  <c r="D1506" i="1"/>
  <c r="C1506" i="1"/>
  <c r="G1505" i="1"/>
  <c r="D1505" i="1"/>
  <c r="C1505" i="1"/>
  <c r="H1505" i="1" s="1"/>
  <c r="D1504" i="1"/>
  <c r="C1504" i="1"/>
  <c r="G1503" i="1"/>
  <c r="D1503" i="1"/>
  <c r="C1503" i="1"/>
  <c r="H1503" i="1" s="1"/>
  <c r="D1502" i="1"/>
  <c r="C1502" i="1"/>
  <c r="G1501" i="1"/>
  <c r="D1501" i="1"/>
  <c r="C1501" i="1"/>
  <c r="H1501" i="1" s="1"/>
  <c r="D1500" i="1"/>
  <c r="C1500" i="1"/>
  <c r="G1499" i="1"/>
  <c r="D1499" i="1"/>
  <c r="C1499" i="1"/>
  <c r="H1499" i="1" s="1"/>
  <c r="D1498" i="1"/>
  <c r="C1498" i="1"/>
  <c r="G1497" i="1"/>
  <c r="D1497" i="1"/>
  <c r="C1497" i="1"/>
  <c r="H1497" i="1" s="1"/>
  <c r="D1496" i="1"/>
  <c r="C1496" i="1"/>
  <c r="G1495" i="1"/>
  <c r="D1495" i="1"/>
  <c r="C1495" i="1"/>
  <c r="H1495" i="1" s="1"/>
  <c r="D1494" i="1"/>
  <c r="C1494" i="1"/>
  <c r="G1493" i="1"/>
  <c r="D1493" i="1"/>
  <c r="C1493" i="1"/>
  <c r="H1493" i="1" s="1"/>
  <c r="D1492" i="1"/>
  <c r="C1492" i="1"/>
  <c r="G1491" i="1"/>
  <c r="D1491" i="1"/>
  <c r="C1491" i="1"/>
  <c r="H1491" i="1" s="1"/>
  <c r="D1490" i="1"/>
  <c r="C1490" i="1"/>
  <c r="G1489" i="1"/>
  <c r="D1489" i="1"/>
  <c r="C1489" i="1"/>
  <c r="H1489" i="1" s="1"/>
  <c r="D1488" i="1"/>
  <c r="C1488" i="1"/>
  <c r="G1487" i="1"/>
  <c r="D1487" i="1"/>
  <c r="C1487" i="1"/>
  <c r="H1487" i="1" s="1"/>
  <c r="D1486" i="1"/>
  <c r="C1486" i="1"/>
  <c r="D1485" i="1"/>
  <c r="D1484" i="1"/>
  <c r="C1484" i="1"/>
  <c r="G1483" i="1"/>
  <c r="D1483" i="1"/>
  <c r="C1483" i="1"/>
  <c r="H1483" i="1" s="1"/>
  <c r="D1482" i="1"/>
  <c r="C1482" i="1"/>
  <c r="G1481" i="1"/>
  <c r="D1481" i="1"/>
  <c r="C1481" i="1"/>
  <c r="H1481" i="1" s="1"/>
  <c r="D1480" i="1"/>
  <c r="C1480" i="1"/>
  <c r="G1479" i="1"/>
  <c r="D1479" i="1"/>
  <c r="C1479" i="1"/>
  <c r="H1479" i="1" s="1"/>
  <c r="D1478" i="1"/>
  <c r="C1478" i="1"/>
  <c r="G1477" i="1"/>
  <c r="D1477" i="1"/>
  <c r="C1477" i="1"/>
  <c r="H1477" i="1" s="1"/>
  <c r="D1476" i="1"/>
  <c r="C1476" i="1"/>
  <c r="G1475" i="1"/>
  <c r="D1475" i="1"/>
  <c r="C1475" i="1"/>
  <c r="H1475" i="1" s="1"/>
  <c r="D1474" i="1"/>
  <c r="C1474" i="1"/>
  <c r="G1473" i="1"/>
  <c r="D1473" i="1"/>
  <c r="C1473" i="1"/>
  <c r="H1473" i="1" s="1"/>
  <c r="D1472" i="1"/>
  <c r="C1472" i="1"/>
  <c r="G1471" i="1"/>
  <c r="D1471" i="1"/>
  <c r="C1471" i="1"/>
  <c r="H1471" i="1" s="1"/>
  <c r="D1470" i="1"/>
  <c r="C1470" i="1"/>
  <c r="G1469" i="1"/>
  <c r="D1469" i="1"/>
  <c r="C1469" i="1"/>
  <c r="H1469" i="1" s="1"/>
  <c r="D1468" i="1"/>
  <c r="C1468" i="1"/>
  <c r="D1467" i="1"/>
  <c r="C1467" i="1"/>
  <c r="H1467" i="1" s="1"/>
  <c r="D1466" i="1"/>
  <c r="C1466" i="1"/>
  <c r="D1465" i="1"/>
  <c r="C1465" i="1"/>
  <c r="H1465" i="1" s="1"/>
  <c r="D1464" i="1"/>
  <c r="C1464" i="1"/>
  <c r="D1463" i="1"/>
  <c r="C1463" i="1"/>
  <c r="D1462" i="1"/>
  <c r="C1462" i="1"/>
  <c r="D1461" i="1"/>
  <c r="C1461" i="1"/>
  <c r="H1461" i="1" s="1"/>
  <c r="D1460" i="1"/>
  <c r="C1460" i="1"/>
  <c r="G1459" i="1"/>
  <c r="D1459" i="1"/>
  <c r="C1459" i="1"/>
  <c r="H1459" i="1" s="1"/>
  <c r="D1458" i="1"/>
  <c r="C1458" i="1"/>
  <c r="D1457" i="1"/>
  <c r="C1457" i="1"/>
  <c r="H1457" i="1" s="1"/>
  <c r="D1456" i="1"/>
  <c r="C1456" i="1"/>
  <c r="G1455" i="1"/>
  <c r="D1455" i="1"/>
  <c r="C1455" i="1"/>
  <c r="H1455" i="1" s="1"/>
  <c r="D1454" i="1"/>
  <c r="C1454" i="1"/>
  <c r="G1453" i="1"/>
  <c r="D1453" i="1"/>
  <c r="C1453" i="1"/>
  <c r="H1453" i="1" s="1"/>
  <c r="D1452" i="1"/>
  <c r="C1452" i="1"/>
  <c r="D1451" i="1"/>
  <c r="C1451" i="1"/>
  <c r="H1451" i="1" s="1"/>
  <c r="D1450" i="1"/>
  <c r="C1450" i="1"/>
  <c r="D1449" i="1"/>
  <c r="C1449" i="1"/>
  <c r="H1449" i="1" s="1"/>
  <c r="D1448" i="1"/>
  <c r="C1448" i="1"/>
  <c r="D1447" i="1"/>
  <c r="C1447" i="1"/>
  <c r="D1446" i="1"/>
  <c r="C1446" i="1"/>
  <c r="D1445" i="1"/>
  <c r="C1445" i="1"/>
  <c r="H1445" i="1" s="1"/>
  <c r="D1444" i="1"/>
  <c r="C1444" i="1"/>
  <c r="G1443" i="1"/>
  <c r="D1443" i="1"/>
  <c r="C1443" i="1"/>
  <c r="H1443" i="1" s="1"/>
  <c r="D1442" i="1"/>
  <c r="C1442" i="1"/>
  <c r="D1441" i="1"/>
  <c r="C1441" i="1"/>
  <c r="H1441" i="1" s="1"/>
  <c r="D1440" i="1"/>
  <c r="C1440" i="1"/>
  <c r="G1439" i="1"/>
  <c r="D1439" i="1"/>
  <c r="C1439" i="1"/>
  <c r="H1439" i="1" s="1"/>
  <c r="D1438" i="1"/>
  <c r="C1438" i="1"/>
  <c r="G1437" i="1"/>
  <c r="D1437" i="1"/>
  <c r="C1437" i="1"/>
  <c r="H1437" i="1" s="1"/>
  <c r="D1436" i="1"/>
  <c r="C1436" i="1"/>
  <c r="D1435" i="1"/>
  <c r="C1435" i="1"/>
  <c r="H1435" i="1" s="1"/>
  <c r="D1434" i="1"/>
  <c r="C1434" i="1"/>
  <c r="D1433" i="1"/>
  <c r="C1433" i="1"/>
  <c r="H1433" i="1" s="1"/>
  <c r="D1432" i="1"/>
  <c r="C1432" i="1"/>
  <c r="D1431" i="1"/>
  <c r="D1430" i="1"/>
  <c r="C1430" i="1"/>
  <c r="D1429" i="1"/>
  <c r="C1429" i="1"/>
  <c r="H1429" i="1" s="1"/>
  <c r="D1428" i="1"/>
  <c r="C1428" i="1"/>
  <c r="G1427" i="1"/>
  <c r="D1427" i="1"/>
  <c r="C1427" i="1"/>
  <c r="H1427" i="1" s="1"/>
  <c r="D1426" i="1"/>
  <c r="C1426" i="1"/>
  <c r="D1425" i="1"/>
  <c r="C1425" i="1"/>
  <c r="H1425" i="1" s="1"/>
  <c r="D1424" i="1"/>
  <c r="C1424" i="1"/>
  <c r="G1423" i="1"/>
  <c r="D1423" i="1"/>
  <c r="C1423" i="1"/>
  <c r="H1423" i="1" s="1"/>
  <c r="D1422" i="1"/>
  <c r="C1422" i="1"/>
  <c r="G1421" i="1"/>
  <c r="D1421" i="1"/>
  <c r="C1421" i="1"/>
  <c r="H1421" i="1" s="1"/>
  <c r="D1420" i="1"/>
  <c r="C1420" i="1"/>
  <c r="D1419" i="1"/>
  <c r="C1419" i="1"/>
  <c r="H1419" i="1" s="1"/>
  <c r="D1418" i="1"/>
  <c r="C1418" i="1"/>
  <c r="D1417" i="1"/>
  <c r="C1417" i="1"/>
  <c r="H1417" i="1" s="1"/>
  <c r="D1416" i="1"/>
  <c r="C1416" i="1"/>
  <c r="D1415" i="1"/>
  <c r="C1415" i="1"/>
  <c r="D1414" i="1"/>
  <c r="C1414" i="1"/>
  <c r="D1413" i="1"/>
  <c r="C1413" i="1"/>
  <c r="H1413" i="1" s="1"/>
  <c r="D1412" i="1"/>
  <c r="C1412" i="1"/>
  <c r="G1411" i="1"/>
  <c r="D1411" i="1"/>
  <c r="C1411" i="1"/>
  <c r="H1411" i="1" s="1"/>
  <c r="D1410" i="1"/>
  <c r="C1410" i="1"/>
  <c r="D1409" i="1"/>
  <c r="C1409" i="1"/>
  <c r="H1409" i="1" s="1"/>
  <c r="D1408" i="1"/>
  <c r="C1408" i="1"/>
  <c r="D1407" i="1"/>
  <c r="C1407" i="1"/>
  <c r="H1407" i="1" s="1"/>
  <c r="D1406" i="1"/>
  <c r="C1406" i="1"/>
  <c r="G1405" i="1"/>
  <c r="D1405" i="1"/>
  <c r="C1405" i="1"/>
  <c r="H1405" i="1" s="1"/>
  <c r="D1404" i="1"/>
  <c r="C1404" i="1"/>
  <c r="D1403" i="1"/>
  <c r="C1403" i="1"/>
  <c r="H1403" i="1" s="1"/>
  <c r="D1402" i="1"/>
  <c r="C1402" i="1"/>
  <c r="D1401" i="1"/>
  <c r="C1401" i="1"/>
  <c r="D1400" i="1"/>
  <c r="C1400" i="1"/>
  <c r="H1399" i="1"/>
  <c r="D1399" i="1"/>
  <c r="C1399" i="1"/>
  <c r="G1399" i="1" s="1"/>
  <c r="D1398" i="1"/>
  <c r="C1398" i="1"/>
  <c r="G1398" i="1" s="1"/>
  <c r="H1397" i="1"/>
  <c r="G1397" i="1"/>
  <c r="D1397" i="1"/>
  <c r="C1397" i="1"/>
  <c r="D1396" i="1"/>
  <c r="C1396" i="1"/>
  <c r="G1396" i="1" s="1"/>
  <c r="H1395" i="1"/>
  <c r="G1395" i="1"/>
  <c r="D1395" i="1"/>
  <c r="C1395" i="1"/>
  <c r="D1394" i="1"/>
  <c r="C1394" i="1"/>
  <c r="G1394" i="1" s="1"/>
  <c r="D1393" i="1"/>
  <c r="C1393" i="1"/>
  <c r="D1392" i="1"/>
  <c r="C1392" i="1"/>
  <c r="G1392" i="1" s="1"/>
  <c r="D1391" i="1"/>
  <c r="C1391" i="1"/>
  <c r="H1391" i="1" s="1"/>
  <c r="H1390" i="1"/>
  <c r="D1390" i="1"/>
  <c r="C1390" i="1"/>
  <c r="G1390" i="1" s="1"/>
  <c r="D1389" i="1"/>
  <c r="C1389" i="1"/>
  <c r="H1389" i="1" s="1"/>
  <c r="H1388" i="1"/>
  <c r="D1388" i="1"/>
  <c r="C1388" i="1"/>
  <c r="G1388" i="1" s="1"/>
  <c r="D1387" i="1"/>
  <c r="C1387" i="1"/>
  <c r="H1387" i="1" s="1"/>
  <c r="D1386" i="1"/>
  <c r="C1386" i="1"/>
  <c r="D1385" i="1"/>
  <c r="C1385" i="1"/>
  <c r="H1385" i="1" s="1"/>
  <c r="D1384" i="1"/>
  <c r="C1384" i="1"/>
  <c r="G1384" i="1" s="1"/>
  <c r="H1383" i="1"/>
  <c r="D1383" i="1"/>
  <c r="C1383" i="1"/>
  <c r="G1383" i="1" s="1"/>
  <c r="D1382" i="1"/>
  <c r="C1382" i="1"/>
  <c r="G1382" i="1" s="1"/>
  <c r="H1381" i="1"/>
  <c r="G1381" i="1"/>
  <c r="D1381" i="1"/>
  <c r="C1381" i="1"/>
  <c r="D1380" i="1"/>
  <c r="C1380" i="1"/>
  <c r="G1380" i="1" s="1"/>
  <c r="H1379" i="1"/>
  <c r="G1379" i="1"/>
  <c r="D1379" i="1"/>
  <c r="C1379" i="1"/>
  <c r="D1378" i="1"/>
  <c r="C1378" i="1"/>
  <c r="G1378" i="1" s="1"/>
  <c r="D1377" i="1"/>
  <c r="C1377" i="1"/>
  <c r="D1376" i="1"/>
  <c r="C1376" i="1"/>
  <c r="G1376" i="1" s="1"/>
  <c r="D1375" i="1"/>
  <c r="C1375" i="1"/>
  <c r="H1375" i="1" s="1"/>
  <c r="H1374" i="1"/>
  <c r="D1374" i="1"/>
  <c r="C1374" i="1"/>
  <c r="G1374" i="1" s="1"/>
  <c r="D1373" i="1"/>
  <c r="C1373" i="1"/>
  <c r="H1373" i="1" s="1"/>
  <c r="H1372" i="1"/>
  <c r="D1372" i="1"/>
  <c r="C1372" i="1"/>
  <c r="G1372" i="1" s="1"/>
  <c r="D1371" i="1"/>
  <c r="C1371" i="1"/>
  <c r="H1371" i="1" s="1"/>
  <c r="H1370" i="1"/>
  <c r="D1370" i="1"/>
  <c r="C1370" i="1"/>
  <c r="G1370" i="1" s="1"/>
  <c r="D1369" i="1"/>
  <c r="C1369" i="1"/>
  <c r="H1369" i="1" s="1"/>
  <c r="H1368" i="1"/>
  <c r="D1368" i="1"/>
  <c r="C1368" i="1"/>
  <c r="G1368" i="1" s="1"/>
  <c r="D1367" i="1"/>
  <c r="C1367" i="1"/>
  <c r="H1367" i="1" s="1"/>
  <c r="H1366" i="1"/>
  <c r="D1366" i="1"/>
  <c r="C1366" i="1"/>
  <c r="G1366" i="1" s="1"/>
  <c r="D1365" i="1"/>
  <c r="C1365" i="1"/>
  <c r="H1365" i="1" s="1"/>
  <c r="H1364" i="1"/>
  <c r="D1364" i="1"/>
  <c r="C1364" i="1"/>
  <c r="G1364" i="1" s="1"/>
  <c r="D1363" i="1"/>
  <c r="C1363" i="1"/>
  <c r="H1363" i="1" s="1"/>
  <c r="H1362" i="1"/>
  <c r="D1362" i="1"/>
  <c r="C1362" i="1"/>
  <c r="G1362" i="1" s="1"/>
  <c r="D1361" i="1"/>
  <c r="C1361" i="1"/>
  <c r="H1361" i="1" s="1"/>
  <c r="H1360" i="1"/>
  <c r="D1360" i="1"/>
  <c r="C1360" i="1"/>
  <c r="G1360" i="1" s="1"/>
  <c r="D1359" i="1"/>
  <c r="C1359" i="1"/>
  <c r="H1359" i="1" s="1"/>
  <c r="H1358" i="1"/>
  <c r="D1358" i="1"/>
  <c r="C1358" i="1"/>
  <c r="G1358" i="1" s="1"/>
  <c r="D1357" i="1"/>
  <c r="C1357" i="1"/>
  <c r="H1357" i="1" s="1"/>
  <c r="H1356" i="1"/>
  <c r="D1356" i="1"/>
  <c r="C1356" i="1"/>
  <c r="G1356" i="1" s="1"/>
  <c r="D1355" i="1"/>
  <c r="C1355" i="1"/>
  <c r="H1355" i="1" s="1"/>
  <c r="H1354" i="1"/>
  <c r="D1354" i="1"/>
  <c r="C1354" i="1"/>
  <c r="G1354" i="1" s="1"/>
  <c r="D1353" i="1"/>
  <c r="C1353" i="1"/>
  <c r="H1353" i="1" s="1"/>
  <c r="H1352" i="1"/>
  <c r="D1352" i="1"/>
  <c r="C1352" i="1"/>
  <c r="G1352" i="1" s="1"/>
  <c r="D1351" i="1"/>
  <c r="C1351" i="1"/>
  <c r="H1351" i="1" s="1"/>
  <c r="H1350" i="1"/>
  <c r="D1350" i="1"/>
  <c r="C1350" i="1"/>
  <c r="G1350" i="1" s="1"/>
  <c r="D1349" i="1"/>
  <c r="C1349" i="1"/>
  <c r="H1349" i="1" s="1"/>
  <c r="H1348" i="1"/>
  <c r="D1348" i="1"/>
  <c r="C1348" i="1"/>
  <c r="G1348" i="1" s="1"/>
  <c r="D1347" i="1"/>
  <c r="C1347" i="1"/>
  <c r="H1347" i="1" s="1"/>
  <c r="H1346" i="1"/>
  <c r="D1346" i="1"/>
  <c r="C1346" i="1"/>
  <c r="G1346" i="1" s="1"/>
  <c r="D1345" i="1"/>
  <c r="C1345" i="1"/>
  <c r="H1345" i="1" s="1"/>
  <c r="H1344" i="1"/>
  <c r="D1344" i="1"/>
  <c r="C1344" i="1"/>
  <c r="G1344" i="1" s="1"/>
  <c r="D1343" i="1"/>
  <c r="C1343" i="1"/>
  <c r="H1343" i="1" s="1"/>
  <c r="H1342" i="1"/>
  <c r="D1342" i="1"/>
  <c r="C1342" i="1"/>
  <c r="G1342" i="1" s="1"/>
  <c r="D1341" i="1"/>
  <c r="C1341" i="1"/>
  <c r="H1341" i="1" s="1"/>
  <c r="H1340" i="1"/>
  <c r="D1340" i="1"/>
  <c r="C1340" i="1"/>
  <c r="G1340" i="1" s="1"/>
  <c r="D1339" i="1"/>
  <c r="C1339" i="1"/>
  <c r="H1339" i="1" s="1"/>
  <c r="H1338" i="1"/>
  <c r="D1338" i="1"/>
  <c r="C1338" i="1"/>
  <c r="G1338" i="1" s="1"/>
  <c r="D1337" i="1"/>
  <c r="C1337" i="1"/>
  <c r="H1337" i="1" s="1"/>
  <c r="H1336" i="1"/>
  <c r="D1336" i="1"/>
  <c r="C1336" i="1"/>
  <c r="G1336" i="1" s="1"/>
  <c r="D1335" i="1"/>
  <c r="C1335" i="1"/>
  <c r="H1335" i="1" s="1"/>
  <c r="H1334" i="1"/>
  <c r="D1334" i="1"/>
  <c r="C1334" i="1"/>
  <c r="G1334" i="1" s="1"/>
  <c r="D1333" i="1"/>
  <c r="C1333" i="1"/>
  <c r="H1333" i="1" s="1"/>
  <c r="H1332" i="1"/>
  <c r="D1332" i="1"/>
  <c r="C1332" i="1"/>
  <c r="G1332" i="1" s="1"/>
  <c r="D1331" i="1"/>
  <c r="C1331" i="1"/>
  <c r="H1331" i="1" s="1"/>
  <c r="H1330" i="1"/>
  <c r="D1330" i="1"/>
  <c r="C1330" i="1"/>
  <c r="G1330" i="1" s="1"/>
  <c r="D1329" i="1"/>
  <c r="C1329" i="1"/>
  <c r="H1329" i="1" s="1"/>
  <c r="H1328" i="1"/>
  <c r="D1328" i="1"/>
  <c r="C1328" i="1"/>
  <c r="G1328" i="1" s="1"/>
  <c r="D1327" i="1"/>
  <c r="C1327" i="1"/>
  <c r="H1327" i="1" s="1"/>
  <c r="H1326" i="1"/>
  <c r="D1326" i="1"/>
  <c r="C1326" i="1"/>
  <c r="G1326" i="1" s="1"/>
  <c r="D1325" i="1"/>
  <c r="C1325" i="1"/>
  <c r="H1325" i="1" s="1"/>
  <c r="H1324" i="1"/>
  <c r="D1324" i="1"/>
  <c r="C1324" i="1"/>
  <c r="G1324" i="1" s="1"/>
  <c r="D1323" i="1"/>
  <c r="C1323" i="1"/>
  <c r="H1323" i="1" s="1"/>
  <c r="H1322" i="1"/>
  <c r="D1322" i="1"/>
  <c r="C1322" i="1"/>
  <c r="G1322" i="1" s="1"/>
  <c r="D1321" i="1"/>
  <c r="C1321" i="1"/>
  <c r="H1321" i="1" s="1"/>
  <c r="H1320" i="1"/>
  <c r="D1320" i="1"/>
  <c r="C1320" i="1"/>
  <c r="G1320" i="1" s="1"/>
  <c r="D1319" i="1"/>
  <c r="C1319" i="1"/>
  <c r="H1319" i="1" s="1"/>
  <c r="H1318" i="1"/>
  <c r="D1318" i="1"/>
  <c r="C1318" i="1"/>
  <c r="G1318" i="1" s="1"/>
  <c r="D1317" i="1"/>
  <c r="C1317" i="1"/>
  <c r="H1317" i="1" s="1"/>
  <c r="H1316" i="1"/>
  <c r="D1316" i="1"/>
  <c r="C1316" i="1"/>
  <c r="G1316" i="1" s="1"/>
  <c r="D1315" i="1"/>
  <c r="C1315" i="1"/>
  <c r="H1315" i="1" s="1"/>
  <c r="H1314" i="1"/>
  <c r="D1314" i="1"/>
  <c r="C1314" i="1"/>
  <c r="G1314" i="1" s="1"/>
  <c r="D1313" i="1"/>
  <c r="C1313" i="1"/>
  <c r="H1313" i="1" s="1"/>
  <c r="H1312" i="1"/>
  <c r="D1312" i="1"/>
  <c r="C1312" i="1"/>
  <c r="G1312" i="1" s="1"/>
  <c r="D1311" i="1"/>
  <c r="C1311" i="1"/>
  <c r="H1311" i="1" s="1"/>
  <c r="H1310" i="1"/>
  <c r="D1310" i="1"/>
  <c r="C1310" i="1"/>
  <c r="G1310" i="1" s="1"/>
  <c r="D1309" i="1"/>
  <c r="C1309" i="1"/>
  <c r="H1309" i="1" s="1"/>
  <c r="H1308" i="1"/>
  <c r="D1308" i="1"/>
  <c r="C1308" i="1"/>
  <c r="G1308" i="1" s="1"/>
  <c r="D1307" i="1"/>
  <c r="C1307" i="1"/>
  <c r="H1307" i="1" s="1"/>
  <c r="H1306" i="1"/>
  <c r="D1306" i="1"/>
  <c r="C1306" i="1"/>
  <c r="G1306" i="1" s="1"/>
  <c r="D1305" i="1"/>
  <c r="C1305" i="1"/>
  <c r="H1305" i="1" s="1"/>
  <c r="H1304" i="1"/>
  <c r="D1304" i="1"/>
  <c r="C1304" i="1"/>
  <c r="G1304" i="1" s="1"/>
  <c r="D1303" i="1"/>
  <c r="C1303" i="1"/>
  <c r="H1303" i="1" s="1"/>
  <c r="H1302" i="1"/>
  <c r="D1302" i="1"/>
  <c r="C1302" i="1"/>
  <c r="G1302" i="1" s="1"/>
  <c r="D1301" i="1"/>
  <c r="C1301" i="1"/>
  <c r="H1301" i="1" s="1"/>
  <c r="H1300" i="1"/>
  <c r="D1300" i="1"/>
  <c r="C1300" i="1"/>
  <c r="G1300" i="1" s="1"/>
  <c r="D1299" i="1"/>
  <c r="C1299" i="1"/>
  <c r="H1299" i="1" s="1"/>
  <c r="H1298" i="1"/>
  <c r="G1298" i="1"/>
  <c r="D1298" i="1"/>
  <c r="C1298" i="1"/>
  <c r="D1297" i="1"/>
  <c r="C1297" i="1"/>
  <c r="H1297" i="1" s="1"/>
  <c r="H1296" i="1"/>
  <c r="G1296" i="1"/>
  <c r="D1296" i="1"/>
  <c r="C1296" i="1"/>
  <c r="D1295" i="1"/>
  <c r="C1295" i="1"/>
  <c r="H1295" i="1" s="1"/>
  <c r="H1294" i="1"/>
  <c r="G1294" i="1"/>
  <c r="D1294" i="1"/>
  <c r="C1294" i="1"/>
  <c r="D1293" i="1"/>
  <c r="C1293" i="1"/>
  <c r="H1293" i="1" s="1"/>
  <c r="H1292" i="1"/>
  <c r="G1292" i="1"/>
  <c r="D1292" i="1"/>
  <c r="C1292" i="1"/>
  <c r="D1291" i="1"/>
  <c r="C1291" i="1"/>
  <c r="H1291" i="1" s="1"/>
  <c r="H1290" i="1"/>
  <c r="G1290" i="1"/>
  <c r="D1290" i="1"/>
  <c r="C1290" i="1"/>
  <c r="D1289" i="1"/>
  <c r="C1289" i="1"/>
  <c r="H1289" i="1" s="1"/>
  <c r="H1288" i="1"/>
  <c r="G1288" i="1"/>
  <c r="D1288" i="1"/>
  <c r="C1288" i="1"/>
  <c r="D1287" i="1"/>
  <c r="C1287" i="1"/>
  <c r="H1287" i="1" s="1"/>
  <c r="H1286" i="1"/>
  <c r="G1286" i="1"/>
  <c r="D1286" i="1"/>
  <c r="C1286" i="1"/>
  <c r="D1285" i="1"/>
  <c r="C1285" i="1"/>
  <c r="H1285" i="1" s="1"/>
  <c r="H1284" i="1"/>
  <c r="G1284" i="1"/>
  <c r="D1284" i="1"/>
  <c r="C1284" i="1"/>
  <c r="D1283" i="1"/>
  <c r="C1283" i="1"/>
  <c r="H1283" i="1" s="1"/>
  <c r="H1282" i="1"/>
  <c r="G1282" i="1"/>
  <c r="D1282" i="1"/>
  <c r="C1282" i="1"/>
  <c r="D1281" i="1"/>
  <c r="C1281" i="1"/>
  <c r="H1281" i="1" s="1"/>
  <c r="H1280" i="1"/>
  <c r="G1280" i="1"/>
  <c r="D1280" i="1"/>
  <c r="C1280" i="1"/>
  <c r="D1279" i="1"/>
  <c r="C1279" i="1"/>
  <c r="H1279" i="1" s="1"/>
  <c r="H1278" i="1"/>
  <c r="G1278" i="1"/>
  <c r="D1278" i="1"/>
  <c r="C1278" i="1"/>
  <c r="D1277" i="1"/>
  <c r="C1277" i="1"/>
  <c r="H1277" i="1" s="1"/>
  <c r="H1276" i="1"/>
  <c r="G1276" i="1"/>
  <c r="D1276" i="1"/>
  <c r="C1276" i="1"/>
  <c r="D1275" i="1"/>
  <c r="C1275" i="1"/>
  <c r="H1275" i="1" s="1"/>
  <c r="H1274" i="1"/>
  <c r="G1274" i="1"/>
  <c r="D1274" i="1"/>
  <c r="C1274" i="1"/>
  <c r="D1273" i="1"/>
  <c r="C1273" i="1"/>
  <c r="H1273" i="1" s="1"/>
  <c r="H1272" i="1"/>
  <c r="G1272" i="1"/>
  <c r="D1272" i="1"/>
  <c r="C1272" i="1"/>
  <c r="D1271" i="1"/>
  <c r="C1271" i="1"/>
  <c r="H1271" i="1" s="1"/>
  <c r="H1270" i="1"/>
  <c r="G1270" i="1"/>
  <c r="D1270" i="1"/>
  <c r="C1270" i="1"/>
  <c r="D1269" i="1"/>
  <c r="C1269" i="1"/>
  <c r="H1269" i="1" s="1"/>
  <c r="H1268" i="1"/>
  <c r="G1268" i="1"/>
  <c r="D1268" i="1"/>
  <c r="C1268" i="1"/>
  <c r="D1267" i="1"/>
  <c r="C1267" i="1"/>
  <c r="H1267" i="1" s="1"/>
  <c r="H1266" i="1"/>
  <c r="G1266" i="1"/>
  <c r="D1266" i="1"/>
  <c r="C1266" i="1"/>
  <c r="D1265" i="1"/>
  <c r="C1265" i="1"/>
  <c r="H1265" i="1" s="1"/>
  <c r="H1264" i="1"/>
  <c r="G1264" i="1"/>
  <c r="D1264" i="1"/>
  <c r="C1264" i="1"/>
  <c r="D1263" i="1"/>
  <c r="C1263" i="1"/>
  <c r="H1263" i="1" s="1"/>
  <c r="H1262" i="1"/>
  <c r="G1262" i="1"/>
  <c r="D1262" i="1"/>
  <c r="C1262" i="1"/>
  <c r="D1261" i="1"/>
  <c r="C1261" i="1"/>
  <c r="H1261" i="1" s="1"/>
  <c r="H1260" i="1"/>
  <c r="G1260" i="1"/>
  <c r="D1260" i="1"/>
  <c r="C1260" i="1"/>
  <c r="D1259" i="1"/>
  <c r="C1259" i="1"/>
  <c r="H1259" i="1" s="1"/>
  <c r="H1258" i="1"/>
  <c r="G1258" i="1"/>
  <c r="D1258" i="1"/>
  <c r="C1258" i="1"/>
  <c r="D1257" i="1"/>
  <c r="C1257" i="1"/>
  <c r="H1257" i="1" s="1"/>
  <c r="H1256" i="1"/>
  <c r="G1256" i="1"/>
  <c r="D1256" i="1"/>
  <c r="C1256" i="1"/>
  <c r="D1255" i="1"/>
  <c r="H1254" i="1"/>
  <c r="G1254" i="1"/>
  <c r="D1254" i="1"/>
  <c r="C1254" i="1"/>
  <c r="D1253" i="1"/>
  <c r="C1253" i="1"/>
  <c r="H1253" i="1" s="1"/>
  <c r="H1252" i="1"/>
  <c r="G1252" i="1"/>
  <c r="D1252" i="1"/>
  <c r="C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D1225" i="1"/>
  <c r="C1225" i="1"/>
  <c r="H1225" i="1" s="1"/>
  <c r="H1224" i="1"/>
  <c r="G1224" i="1"/>
  <c r="D1224" i="1"/>
  <c r="C1224" i="1"/>
  <c r="D1223" i="1"/>
  <c r="C1223" i="1"/>
  <c r="H1223" i="1" s="1"/>
  <c r="H1222" i="1"/>
  <c r="G1222" i="1"/>
  <c r="D1222" i="1"/>
  <c r="C1222" i="1"/>
  <c r="D1221" i="1"/>
  <c r="C1221" i="1"/>
  <c r="H1221" i="1" s="1"/>
  <c r="H1220" i="1"/>
  <c r="G1220" i="1"/>
  <c r="D1220" i="1"/>
  <c r="C1220" i="1"/>
  <c r="D1219" i="1"/>
  <c r="C1219" i="1"/>
  <c r="H1219" i="1" s="1"/>
  <c r="H1218" i="1"/>
  <c r="G1218" i="1"/>
  <c r="D1218" i="1"/>
  <c r="C1218" i="1"/>
  <c r="D1217" i="1"/>
  <c r="C1217" i="1"/>
  <c r="H1217" i="1" s="1"/>
  <c r="H1216" i="1"/>
  <c r="G1216" i="1"/>
  <c r="D1216" i="1"/>
  <c r="C1216" i="1"/>
  <c r="D1215" i="1"/>
  <c r="C1215" i="1"/>
  <c r="H1215" i="1" s="1"/>
  <c r="H1214" i="1"/>
  <c r="G1214" i="1"/>
  <c r="D1214" i="1"/>
  <c r="C1214" i="1"/>
  <c r="D1213" i="1"/>
  <c r="C1213" i="1"/>
  <c r="H1213" i="1" s="1"/>
  <c r="H1212" i="1"/>
  <c r="G1212" i="1"/>
  <c r="D1212" i="1"/>
  <c r="C1212" i="1"/>
  <c r="D1211" i="1"/>
  <c r="C1211" i="1"/>
  <c r="H1211" i="1" s="1"/>
  <c r="H1210" i="1"/>
  <c r="G1210" i="1"/>
  <c r="D1210" i="1"/>
  <c r="C1210" i="1"/>
  <c r="D1209" i="1"/>
  <c r="C1209" i="1"/>
  <c r="H1209" i="1" s="1"/>
  <c r="H1208" i="1"/>
  <c r="G1208" i="1"/>
  <c r="D1208" i="1"/>
  <c r="C1208" i="1"/>
  <c r="D1207" i="1"/>
  <c r="H1206" i="1"/>
  <c r="G1206" i="1"/>
  <c r="D1206" i="1"/>
  <c r="C1206" i="1"/>
  <c r="D1205" i="1"/>
  <c r="C1205" i="1"/>
  <c r="H1205" i="1" s="1"/>
  <c r="H1204" i="1"/>
  <c r="G1204" i="1"/>
  <c r="D1204" i="1"/>
  <c r="C1204" i="1"/>
  <c r="D1203" i="1"/>
  <c r="C1203" i="1"/>
  <c r="H1203" i="1" s="1"/>
  <c r="H1202" i="1"/>
  <c r="G1202" i="1"/>
  <c r="D1202" i="1"/>
  <c r="C1202" i="1"/>
  <c r="D1201" i="1"/>
  <c r="C1201" i="1"/>
  <c r="H1201" i="1" s="1"/>
  <c r="H1200" i="1"/>
  <c r="G1200" i="1"/>
  <c r="D1200" i="1"/>
  <c r="C1200" i="1"/>
  <c r="D1199" i="1"/>
  <c r="C1199" i="1"/>
  <c r="H1199" i="1" s="1"/>
  <c r="H1198" i="1"/>
  <c r="G1198" i="1"/>
  <c r="D1198" i="1"/>
  <c r="C1198" i="1"/>
  <c r="D1197" i="1"/>
  <c r="C1197" i="1"/>
  <c r="H1197" i="1" s="1"/>
  <c r="H1196" i="1"/>
  <c r="G1196" i="1"/>
  <c r="D1196" i="1"/>
  <c r="C1196" i="1"/>
  <c r="D1195" i="1"/>
  <c r="C1195" i="1"/>
  <c r="H1195" i="1" s="1"/>
  <c r="H1194" i="1"/>
  <c r="G1194" i="1"/>
  <c r="D1194" i="1"/>
  <c r="C1194" i="1"/>
  <c r="D1193" i="1"/>
  <c r="C1193" i="1"/>
  <c r="H1193" i="1" s="1"/>
  <c r="H1192" i="1"/>
  <c r="G1192" i="1"/>
  <c r="D1192" i="1"/>
  <c r="C1192" i="1"/>
  <c r="D1191" i="1"/>
  <c r="C1191" i="1"/>
  <c r="H1191" i="1" s="1"/>
  <c r="H1190" i="1"/>
  <c r="G1190" i="1"/>
  <c r="D1190" i="1"/>
  <c r="C1190" i="1"/>
  <c r="D1189" i="1"/>
  <c r="C1189" i="1"/>
  <c r="H1189" i="1" s="1"/>
  <c r="H1188" i="1"/>
  <c r="G1188" i="1"/>
  <c r="D1188" i="1"/>
  <c r="C1188" i="1"/>
  <c r="D1187" i="1"/>
  <c r="C1187" i="1"/>
  <c r="H1187" i="1" s="1"/>
  <c r="H1186" i="1"/>
  <c r="G1186" i="1"/>
  <c r="D1186" i="1"/>
  <c r="C1186" i="1"/>
  <c r="D1185" i="1"/>
  <c r="C1185" i="1"/>
  <c r="H1185" i="1" s="1"/>
  <c r="H1184" i="1"/>
  <c r="G1184" i="1"/>
  <c r="D1184" i="1"/>
  <c r="C1184" i="1"/>
  <c r="D1183" i="1"/>
  <c r="C1183" i="1"/>
  <c r="H1183" i="1" s="1"/>
  <c r="D1182" i="1"/>
  <c r="D1179" i="1"/>
  <c r="C1179" i="1"/>
  <c r="H1179" i="1" s="1"/>
  <c r="H1178" i="1"/>
  <c r="G1178" i="1"/>
  <c r="D1178" i="1"/>
  <c r="C1178" i="1"/>
  <c r="D1177" i="1"/>
  <c r="C1177" i="1"/>
  <c r="H1177" i="1" s="1"/>
  <c r="H1176" i="1"/>
  <c r="G1176" i="1"/>
  <c r="D1176" i="1"/>
  <c r="C1176" i="1"/>
  <c r="D1175" i="1"/>
  <c r="C1175" i="1"/>
  <c r="H1175" i="1" s="1"/>
  <c r="H1174" i="1"/>
  <c r="G1174" i="1"/>
  <c r="D1174" i="1"/>
  <c r="C1174" i="1"/>
  <c r="D1173" i="1"/>
  <c r="C1173" i="1"/>
  <c r="H1173" i="1" s="1"/>
  <c r="H1172" i="1"/>
  <c r="G1172" i="1"/>
  <c r="D1172" i="1"/>
  <c r="C1172" i="1"/>
  <c r="D1171" i="1"/>
  <c r="C1171" i="1"/>
  <c r="H1171" i="1" s="1"/>
  <c r="H1170" i="1"/>
  <c r="G1170" i="1"/>
  <c r="D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D1152" i="1"/>
  <c r="D1151" i="1"/>
  <c r="C1151" i="1"/>
  <c r="H1151" i="1" s="1"/>
  <c r="H1150" i="1"/>
  <c r="G1150" i="1"/>
  <c r="D1150" i="1"/>
  <c r="C1150" i="1"/>
  <c r="D1149" i="1"/>
  <c r="C1149" i="1"/>
  <c r="H1149" i="1" s="1"/>
  <c r="H1148" i="1"/>
  <c r="G1148" i="1"/>
  <c r="D1148" i="1"/>
  <c r="C1148" i="1"/>
  <c r="D1147" i="1"/>
  <c r="C1147" i="1"/>
  <c r="H1147" i="1" s="1"/>
  <c r="H1146" i="1"/>
  <c r="G1146" i="1"/>
  <c r="D1146" i="1"/>
  <c r="C1146" i="1"/>
  <c r="D1145" i="1"/>
  <c r="C1145" i="1"/>
  <c r="H1145" i="1" s="1"/>
  <c r="H1144" i="1"/>
  <c r="G1144" i="1"/>
  <c r="D1144" i="1"/>
  <c r="C1144" i="1"/>
  <c r="D1143" i="1"/>
  <c r="C1143" i="1"/>
  <c r="H1143" i="1" s="1"/>
  <c r="H1142" i="1"/>
  <c r="G1142" i="1"/>
  <c r="D1142" i="1"/>
  <c r="C1142" i="1"/>
  <c r="D1141" i="1"/>
  <c r="C1141" i="1"/>
  <c r="H1141" i="1" s="1"/>
  <c r="H1140" i="1"/>
  <c r="G1140" i="1"/>
  <c r="D1140" i="1"/>
  <c r="C1140" i="1"/>
  <c r="D1139" i="1"/>
  <c r="C1139" i="1"/>
  <c r="H1139" i="1" s="1"/>
  <c r="H1138" i="1"/>
  <c r="G1138" i="1"/>
  <c r="D1138" i="1"/>
  <c r="C1138" i="1"/>
  <c r="D1137" i="1"/>
  <c r="C1137" i="1"/>
  <c r="H1137" i="1" s="1"/>
  <c r="H1136" i="1"/>
  <c r="G1136" i="1"/>
  <c r="D1136" i="1"/>
  <c r="C1136" i="1"/>
  <c r="D1135" i="1"/>
  <c r="C1135" i="1"/>
  <c r="H1135" i="1" s="1"/>
  <c r="H1134" i="1"/>
  <c r="G1134" i="1"/>
  <c r="D1134" i="1"/>
  <c r="C1134" i="1"/>
  <c r="D1133" i="1"/>
  <c r="C1133" i="1"/>
  <c r="H1133" i="1" s="1"/>
  <c r="H1132" i="1"/>
  <c r="G1132" i="1"/>
  <c r="D1132" i="1"/>
  <c r="C1132" i="1"/>
  <c r="D1131" i="1"/>
  <c r="C1131" i="1"/>
  <c r="H1131" i="1" s="1"/>
  <c r="H1130" i="1"/>
  <c r="G1130" i="1"/>
  <c r="D1130" i="1"/>
  <c r="C1130" i="1"/>
  <c r="D1129" i="1"/>
  <c r="C1129" i="1"/>
  <c r="H1129" i="1" s="1"/>
  <c r="H1128" i="1"/>
  <c r="G1128" i="1"/>
  <c r="D1128" i="1"/>
  <c r="C1128" i="1"/>
  <c r="D1127" i="1"/>
  <c r="C1127" i="1"/>
  <c r="H1127" i="1" s="1"/>
  <c r="H1126" i="1"/>
  <c r="G1126" i="1"/>
  <c r="D1126" i="1"/>
  <c r="C1126" i="1"/>
  <c r="D1125" i="1"/>
  <c r="C1125" i="1"/>
  <c r="H1125" i="1" s="1"/>
  <c r="H1124" i="1"/>
  <c r="G1124" i="1"/>
  <c r="D1124" i="1"/>
  <c r="C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H1096" i="1"/>
  <c r="G1096" i="1"/>
  <c r="D1096" i="1"/>
  <c r="C1096" i="1"/>
  <c r="D1095" i="1"/>
  <c r="C1095" i="1"/>
  <c r="H1095" i="1" s="1"/>
  <c r="H1094" i="1"/>
  <c r="G1094" i="1"/>
  <c r="D1094" i="1"/>
  <c r="C1094" i="1"/>
  <c r="H1092" i="1"/>
  <c r="G1092" i="1"/>
  <c r="D1092" i="1"/>
  <c r="C1092" i="1"/>
  <c r="D1091" i="1"/>
  <c r="C1091" i="1"/>
  <c r="H1091" i="1" s="1"/>
  <c r="H1090" i="1"/>
  <c r="G1090" i="1"/>
  <c r="D1090" i="1"/>
  <c r="C1090" i="1"/>
  <c r="D1089" i="1"/>
  <c r="C1089" i="1"/>
  <c r="H1089" i="1" s="1"/>
  <c r="H1088" i="1"/>
  <c r="G1088" i="1"/>
  <c r="D1088" i="1"/>
  <c r="C1088" i="1"/>
  <c r="D1087" i="1"/>
  <c r="C1087" i="1"/>
  <c r="H1087" i="1" s="1"/>
  <c r="H1086" i="1"/>
  <c r="G1086" i="1"/>
  <c r="D1086" i="1"/>
  <c r="C1086" i="1"/>
  <c r="D1085" i="1"/>
  <c r="C1085" i="1"/>
  <c r="H1085" i="1" s="1"/>
  <c r="H1084" i="1"/>
  <c r="G1084" i="1"/>
  <c r="D1084" i="1"/>
  <c r="C1084" i="1"/>
  <c r="D1083" i="1"/>
  <c r="C1083" i="1"/>
  <c r="H1083" i="1" s="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G1063" i="1"/>
  <c r="D1063" i="1"/>
  <c r="C1063" i="1"/>
  <c r="H1063" i="1" s="1"/>
  <c r="H1062" i="1"/>
  <c r="G1062" i="1"/>
  <c r="D1062" i="1"/>
  <c r="C1062" i="1"/>
  <c r="G1061" i="1"/>
  <c r="D1061" i="1"/>
  <c r="C1061" i="1"/>
  <c r="H1061" i="1" s="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G881" i="1"/>
  <c r="D881" i="1"/>
  <c r="H881" i="1" s="1"/>
  <c r="C881" i="1"/>
  <c r="H880" i="1"/>
  <c r="G880" i="1"/>
  <c r="D880" i="1"/>
  <c r="C880" i="1"/>
  <c r="D879" i="1"/>
  <c r="H879" i="1" s="1"/>
  <c r="C879" i="1"/>
  <c r="H878" i="1"/>
  <c r="G878" i="1"/>
  <c r="D878" i="1"/>
  <c r="C878" i="1"/>
  <c r="D877" i="1"/>
  <c r="C877" i="1"/>
  <c r="H876" i="1"/>
  <c r="G876" i="1"/>
  <c r="D876" i="1"/>
  <c r="C876" i="1"/>
  <c r="G875" i="1"/>
  <c r="D875" i="1"/>
  <c r="H875" i="1" s="1"/>
  <c r="C875" i="1"/>
  <c r="H874" i="1"/>
  <c r="G874" i="1"/>
  <c r="D874" i="1"/>
  <c r="C874" i="1"/>
  <c r="D873" i="1"/>
  <c r="H873" i="1" s="1"/>
  <c r="C873" i="1"/>
  <c r="H872" i="1"/>
  <c r="G872" i="1"/>
  <c r="D872" i="1"/>
  <c r="C872" i="1"/>
  <c r="D871" i="1"/>
  <c r="H871" i="1" s="1"/>
  <c r="C871" i="1"/>
  <c r="H870" i="1"/>
  <c r="G870" i="1"/>
  <c r="D870" i="1"/>
  <c r="C870" i="1"/>
  <c r="G869" i="1"/>
  <c r="D869" i="1"/>
  <c r="H869" i="1" s="1"/>
  <c r="C869" i="1"/>
  <c r="H868" i="1"/>
  <c r="G868" i="1"/>
  <c r="D868" i="1"/>
  <c r="C868" i="1"/>
  <c r="D867" i="1"/>
  <c r="H867" i="1" s="1"/>
  <c r="C867" i="1"/>
  <c r="H866" i="1"/>
  <c r="G866" i="1"/>
  <c r="D866" i="1"/>
  <c r="C866" i="1"/>
  <c r="G865" i="1"/>
  <c r="D865" i="1"/>
  <c r="H865" i="1" s="1"/>
  <c r="C865" i="1"/>
  <c r="H864" i="1"/>
  <c r="G864" i="1"/>
  <c r="D864" i="1"/>
  <c r="C864" i="1"/>
  <c r="G863" i="1"/>
  <c r="D863" i="1"/>
  <c r="H863" i="1" s="1"/>
  <c r="C863" i="1"/>
  <c r="H862" i="1"/>
  <c r="G862" i="1"/>
  <c r="D862" i="1"/>
  <c r="C862" i="1"/>
  <c r="D861" i="1"/>
  <c r="C861" i="1"/>
  <c r="H860" i="1"/>
  <c r="G860" i="1"/>
  <c r="D860" i="1"/>
  <c r="C860" i="1"/>
  <c r="G859" i="1"/>
  <c r="D859" i="1"/>
  <c r="H859" i="1" s="1"/>
  <c r="C859" i="1"/>
  <c r="H858" i="1"/>
  <c r="G858" i="1"/>
  <c r="D858" i="1"/>
  <c r="C858" i="1"/>
  <c r="D857" i="1"/>
  <c r="H857" i="1" s="1"/>
  <c r="C857" i="1"/>
  <c r="H856" i="1"/>
  <c r="G856" i="1"/>
  <c r="D856" i="1"/>
  <c r="C856" i="1"/>
  <c r="D855" i="1"/>
  <c r="H855" i="1" s="1"/>
  <c r="C855" i="1"/>
  <c r="H854" i="1"/>
  <c r="G854" i="1"/>
  <c r="D854" i="1"/>
  <c r="C854" i="1"/>
  <c r="G853" i="1"/>
  <c r="D853" i="1"/>
  <c r="H853" i="1" s="1"/>
  <c r="C853" i="1"/>
  <c r="H852" i="1"/>
  <c r="G852" i="1"/>
  <c r="D852" i="1"/>
  <c r="C852" i="1"/>
  <c r="D851" i="1"/>
  <c r="H851" i="1" s="1"/>
  <c r="C851" i="1"/>
  <c r="H850" i="1"/>
  <c r="G850" i="1"/>
  <c r="D850" i="1"/>
  <c r="C850" i="1"/>
  <c r="G849" i="1"/>
  <c r="D849" i="1"/>
  <c r="H849" i="1" s="1"/>
  <c r="C849" i="1"/>
  <c r="H848" i="1"/>
  <c r="G848" i="1"/>
  <c r="D848" i="1"/>
  <c r="C848" i="1"/>
  <c r="D847" i="1"/>
  <c r="H847" i="1" s="1"/>
  <c r="C847" i="1"/>
  <c r="H846" i="1"/>
  <c r="G846" i="1"/>
  <c r="D846" i="1"/>
  <c r="C846" i="1"/>
  <c r="D845" i="1"/>
  <c r="C845" i="1"/>
  <c r="H844" i="1"/>
  <c r="G844" i="1"/>
  <c r="D844" i="1"/>
  <c r="C844" i="1"/>
  <c r="G843" i="1"/>
  <c r="D843" i="1"/>
  <c r="H843" i="1" s="1"/>
  <c r="C843" i="1"/>
  <c r="H842" i="1"/>
  <c r="G842" i="1"/>
  <c r="D842" i="1"/>
  <c r="C842" i="1"/>
  <c r="D841" i="1"/>
  <c r="H841" i="1" s="1"/>
  <c r="C841" i="1"/>
  <c r="H840" i="1"/>
  <c r="G840" i="1"/>
  <c r="D840" i="1"/>
  <c r="C840" i="1"/>
  <c r="D839" i="1"/>
  <c r="H839" i="1" s="1"/>
  <c r="C839" i="1"/>
  <c r="H838" i="1"/>
  <c r="G838" i="1"/>
  <c r="D838" i="1"/>
  <c r="C838" i="1"/>
  <c r="G837" i="1"/>
  <c r="D837" i="1"/>
  <c r="H837" i="1" s="1"/>
  <c r="C837" i="1"/>
  <c r="H836" i="1"/>
  <c r="G836" i="1"/>
  <c r="D836" i="1"/>
  <c r="C836" i="1"/>
  <c r="D835" i="1"/>
  <c r="H835" i="1" s="1"/>
  <c r="C835" i="1"/>
  <c r="H834" i="1"/>
  <c r="G834" i="1"/>
  <c r="D834" i="1"/>
  <c r="C834" i="1"/>
  <c r="G833" i="1"/>
  <c r="D833" i="1"/>
  <c r="H833" i="1" s="1"/>
  <c r="C833" i="1"/>
  <c r="H832" i="1"/>
  <c r="G832" i="1"/>
  <c r="D832" i="1"/>
  <c r="C832" i="1"/>
  <c r="G831" i="1"/>
  <c r="D831" i="1"/>
  <c r="H831" i="1" s="1"/>
  <c r="C831" i="1"/>
  <c r="H830" i="1"/>
  <c r="G830" i="1"/>
  <c r="D830" i="1"/>
  <c r="C830" i="1"/>
  <c r="D829" i="1"/>
  <c r="C829" i="1"/>
  <c r="H828" i="1"/>
  <c r="G828" i="1"/>
  <c r="D828" i="1"/>
  <c r="C828" i="1"/>
  <c r="G827" i="1"/>
  <c r="D827" i="1"/>
  <c r="H827" i="1" s="1"/>
  <c r="C827" i="1"/>
  <c r="H826" i="1"/>
  <c r="G826" i="1"/>
  <c r="D826" i="1"/>
  <c r="C826" i="1"/>
  <c r="D825" i="1"/>
  <c r="H825" i="1" s="1"/>
  <c r="C825" i="1"/>
  <c r="H824" i="1"/>
  <c r="G824" i="1"/>
  <c r="D824" i="1"/>
  <c r="C824" i="1"/>
  <c r="D823" i="1"/>
  <c r="H823" i="1" s="1"/>
  <c r="C823" i="1"/>
  <c r="H822" i="1"/>
  <c r="G822" i="1"/>
  <c r="D822" i="1"/>
  <c r="C822" i="1"/>
  <c r="G821" i="1"/>
  <c r="D821" i="1"/>
  <c r="H821" i="1" s="1"/>
  <c r="C821" i="1"/>
  <c r="H820" i="1"/>
  <c r="G820" i="1"/>
  <c r="D820" i="1"/>
  <c r="C820" i="1"/>
  <c r="D819" i="1"/>
  <c r="H819" i="1" s="1"/>
  <c r="C819" i="1"/>
  <c r="H818" i="1"/>
  <c r="G818" i="1"/>
  <c r="D818" i="1"/>
  <c r="C818" i="1"/>
  <c r="G817" i="1"/>
  <c r="D817" i="1"/>
  <c r="H817" i="1" s="1"/>
  <c r="C817" i="1"/>
  <c r="H816" i="1"/>
  <c r="G816" i="1"/>
  <c r="D816" i="1"/>
  <c r="C816" i="1"/>
  <c r="D815" i="1"/>
  <c r="H815" i="1" s="1"/>
  <c r="C815" i="1"/>
  <c r="H814" i="1"/>
  <c r="G814" i="1"/>
  <c r="D814" i="1"/>
  <c r="C814" i="1"/>
  <c r="D813" i="1"/>
  <c r="C813" i="1"/>
  <c r="H812" i="1"/>
  <c r="G812" i="1"/>
  <c r="D812" i="1"/>
  <c r="C812" i="1"/>
  <c r="G811" i="1"/>
  <c r="D811" i="1"/>
  <c r="H811" i="1" s="1"/>
  <c r="C811" i="1"/>
  <c r="H810" i="1"/>
  <c r="G810" i="1"/>
  <c r="D810" i="1"/>
  <c r="C810" i="1"/>
  <c r="D809" i="1"/>
  <c r="H809" i="1" s="1"/>
  <c r="C809" i="1"/>
  <c r="H808" i="1"/>
  <c r="G808" i="1"/>
  <c r="D808" i="1"/>
  <c r="C808" i="1"/>
  <c r="D807" i="1"/>
  <c r="H807" i="1" s="1"/>
  <c r="C807" i="1"/>
  <c r="H806" i="1"/>
  <c r="G806" i="1"/>
  <c r="D806" i="1"/>
  <c r="C806" i="1"/>
  <c r="G805" i="1"/>
  <c r="D805" i="1"/>
  <c r="H805" i="1" s="1"/>
  <c r="C805" i="1"/>
  <c r="H804" i="1"/>
  <c r="G804" i="1"/>
  <c r="D804" i="1"/>
  <c r="C804" i="1"/>
  <c r="D803" i="1"/>
  <c r="H803" i="1" s="1"/>
  <c r="C803" i="1"/>
  <c r="H802" i="1"/>
  <c r="G802" i="1"/>
  <c r="D802" i="1"/>
  <c r="C802" i="1"/>
  <c r="G801" i="1"/>
  <c r="D801" i="1"/>
  <c r="H801" i="1" s="1"/>
  <c r="C801" i="1"/>
  <c r="H800" i="1"/>
  <c r="G800" i="1"/>
  <c r="D800" i="1"/>
  <c r="C800" i="1"/>
  <c r="G799" i="1"/>
  <c r="D799" i="1"/>
  <c r="H799" i="1" s="1"/>
  <c r="C799" i="1"/>
  <c r="H798" i="1"/>
  <c r="G798" i="1"/>
  <c r="D798" i="1"/>
  <c r="C798" i="1"/>
  <c r="D797" i="1"/>
  <c r="C797" i="1"/>
  <c r="H796" i="1"/>
  <c r="G796" i="1"/>
  <c r="D796" i="1"/>
  <c r="C796" i="1"/>
  <c r="G795" i="1"/>
  <c r="D795" i="1"/>
  <c r="H795" i="1" s="1"/>
  <c r="C795" i="1"/>
  <c r="H794" i="1"/>
  <c r="G794" i="1"/>
  <c r="D794" i="1"/>
  <c r="C794" i="1"/>
  <c r="D793" i="1"/>
  <c r="H793" i="1" s="1"/>
  <c r="C793" i="1"/>
  <c r="H792" i="1"/>
  <c r="G792" i="1"/>
  <c r="D792" i="1"/>
  <c r="C792" i="1"/>
  <c r="G791" i="1"/>
  <c r="D791" i="1"/>
  <c r="H791" i="1" s="1"/>
  <c r="C791" i="1"/>
  <c r="H790" i="1"/>
  <c r="G790" i="1"/>
  <c r="D790" i="1"/>
  <c r="C790" i="1"/>
  <c r="G789" i="1"/>
  <c r="D789" i="1"/>
  <c r="H789" i="1" s="1"/>
  <c r="C789" i="1"/>
  <c r="H788" i="1"/>
  <c r="G788" i="1"/>
  <c r="D788" i="1"/>
  <c r="C788" i="1"/>
  <c r="D787" i="1"/>
  <c r="H787" i="1" s="1"/>
  <c r="C787" i="1"/>
  <c r="H786" i="1"/>
  <c r="G786" i="1"/>
  <c r="D786" i="1"/>
  <c r="C786" i="1"/>
  <c r="G785" i="1"/>
  <c r="D785" i="1"/>
  <c r="H785" i="1" s="1"/>
  <c r="C785" i="1"/>
  <c r="H784" i="1"/>
  <c r="G784" i="1"/>
  <c r="D784" i="1"/>
  <c r="C784" i="1"/>
  <c r="G783" i="1"/>
  <c r="D783" i="1"/>
  <c r="H783" i="1" s="1"/>
  <c r="C783" i="1"/>
  <c r="H782" i="1"/>
  <c r="G782" i="1"/>
  <c r="D782" i="1"/>
  <c r="C782" i="1"/>
  <c r="D781" i="1"/>
  <c r="C781" i="1"/>
  <c r="H780" i="1"/>
  <c r="G780" i="1"/>
  <c r="D780" i="1"/>
  <c r="C780" i="1"/>
  <c r="G779" i="1"/>
  <c r="D779" i="1"/>
  <c r="H779" i="1" s="1"/>
  <c r="C779" i="1"/>
  <c r="H778" i="1"/>
  <c r="G778" i="1"/>
  <c r="D778" i="1"/>
  <c r="C778" i="1"/>
  <c r="D777" i="1"/>
  <c r="H777" i="1" s="1"/>
  <c r="C777" i="1"/>
  <c r="H776" i="1"/>
  <c r="G776" i="1"/>
  <c r="D776" i="1"/>
  <c r="C776" i="1"/>
  <c r="G775" i="1"/>
  <c r="D775" i="1"/>
  <c r="H775" i="1" s="1"/>
  <c r="C775" i="1"/>
  <c r="H774" i="1"/>
  <c r="G774" i="1"/>
  <c r="D774" i="1"/>
  <c r="C774" i="1"/>
  <c r="G773" i="1"/>
  <c r="D773" i="1"/>
  <c r="H773" i="1" s="1"/>
  <c r="C773" i="1"/>
  <c r="H772" i="1"/>
  <c r="G772" i="1"/>
  <c r="D772" i="1"/>
  <c r="C772" i="1"/>
  <c r="D771" i="1"/>
  <c r="H771" i="1" s="1"/>
  <c r="C771" i="1"/>
  <c r="H770" i="1"/>
  <c r="G770" i="1"/>
  <c r="D770" i="1"/>
  <c r="C770" i="1"/>
  <c r="G769" i="1"/>
  <c r="D769" i="1"/>
  <c r="H769" i="1" s="1"/>
  <c r="C769" i="1"/>
  <c r="H768" i="1"/>
  <c r="G768" i="1"/>
  <c r="D768" i="1"/>
  <c r="C768" i="1"/>
  <c r="G767" i="1"/>
  <c r="D767" i="1"/>
  <c r="H767" i="1" s="1"/>
  <c r="C767" i="1"/>
  <c r="H766" i="1"/>
  <c r="G766" i="1"/>
  <c r="D766" i="1"/>
  <c r="C766" i="1"/>
  <c r="D765" i="1"/>
  <c r="C765" i="1"/>
  <c r="H764" i="1"/>
  <c r="G764" i="1"/>
  <c r="D764" i="1"/>
  <c r="C764" i="1"/>
  <c r="G763" i="1"/>
  <c r="D763" i="1"/>
  <c r="H763" i="1" s="1"/>
  <c r="C763" i="1"/>
  <c r="H762" i="1"/>
  <c r="G762" i="1"/>
  <c r="D762" i="1"/>
  <c r="C762" i="1"/>
  <c r="D761" i="1"/>
  <c r="H761" i="1" s="1"/>
  <c r="C761" i="1"/>
  <c r="H760" i="1"/>
  <c r="G760" i="1"/>
  <c r="D760" i="1"/>
  <c r="C760" i="1"/>
  <c r="G759" i="1"/>
  <c r="D759" i="1"/>
  <c r="H759" i="1" s="1"/>
  <c r="C759" i="1"/>
  <c r="H758" i="1"/>
  <c r="G758" i="1"/>
  <c r="D758" i="1"/>
  <c r="C758" i="1"/>
  <c r="G757" i="1"/>
  <c r="D757" i="1"/>
  <c r="H757" i="1" s="1"/>
  <c r="C757" i="1"/>
  <c r="H756" i="1"/>
  <c r="G756" i="1"/>
  <c r="D756" i="1"/>
  <c r="C756" i="1"/>
  <c r="D755" i="1"/>
  <c r="H755" i="1" s="1"/>
  <c r="C755" i="1"/>
  <c r="H754" i="1"/>
  <c r="G754" i="1"/>
  <c r="D754" i="1"/>
  <c r="C754" i="1"/>
  <c r="G753" i="1"/>
  <c r="D753" i="1"/>
  <c r="H753" i="1" s="1"/>
  <c r="C753" i="1"/>
  <c r="H752" i="1"/>
  <c r="G752" i="1"/>
  <c r="D752" i="1"/>
  <c r="C752" i="1"/>
  <c r="G751" i="1"/>
  <c r="D751" i="1"/>
  <c r="H751" i="1" s="1"/>
  <c r="C751" i="1"/>
  <c r="H750" i="1"/>
  <c r="G750" i="1"/>
  <c r="D750" i="1"/>
  <c r="C750" i="1"/>
  <c r="D749" i="1"/>
  <c r="C749" i="1"/>
  <c r="H748" i="1"/>
  <c r="G748" i="1"/>
  <c r="D748" i="1"/>
  <c r="C748" i="1"/>
  <c r="G747" i="1"/>
  <c r="D747" i="1"/>
  <c r="H747" i="1" s="1"/>
  <c r="C747" i="1"/>
  <c r="H746" i="1"/>
  <c r="G746" i="1"/>
  <c r="D746" i="1"/>
  <c r="C746" i="1"/>
  <c r="D745" i="1"/>
  <c r="H745" i="1" s="1"/>
  <c r="C745" i="1"/>
  <c r="H744" i="1"/>
  <c r="G744" i="1"/>
  <c r="D744" i="1"/>
  <c r="C744" i="1"/>
  <c r="G743" i="1"/>
  <c r="D743" i="1"/>
  <c r="H743" i="1" s="1"/>
  <c r="C743" i="1"/>
  <c r="H742" i="1"/>
  <c r="G742" i="1"/>
  <c r="D742" i="1"/>
  <c r="C742" i="1"/>
  <c r="G741" i="1"/>
  <c r="D741" i="1"/>
  <c r="H741" i="1" s="1"/>
  <c r="C741" i="1"/>
  <c r="H740" i="1"/>
  <c r="G740" i="1"/>
  <c r="D740" i="1"/>
  <c r="C740" i="1"/>
  <c r="D739" i="1"/>
  <c r="H739" i="1" s="1"/>
  <c r="C739" i="1"/>
  <c r="H738" i="1"/>
  <c r="G738" i="1"/>
  <c r="D738" i="1"/>
  <c r="C738" i="1"/>
  <c r="G737" i="1"/>
  <c r="D737" i="1"/>
  <c r="H737" i="1" s="1"/>
  <c r="C737" i="1"/>
  <c r="H736" i="1"/>
  <c r="G736" i="1"/>
  <c r="D736" i="1"/>
  <c r="C736" i="1"/>
  <c r="D735" i="1"/>
  <c r="H735" i="1" s="1"/>
  <c r="C735" i="1"/>
  <c r="H734" i="1"/>
  <c r="G734" i="1"/>
  <c r="D734" i="1"/>
  <c r="C734" i="1"/>
  <c r="D733" i="1"/>
  <c r="C733" i="1"/>
  <c r="H732" i="1"/>
  <c r="G732" i="1"/>
  <c r="D732" i="1"/>
  <c r="C732" i="1"/>
  <c r="G731" i="1"/>
  <c r="D731" i="1"/>
  <c r="H731" i="1" s="1"/>
  <c r="C731" i="1"/>
  <c r="H730" i="1"/>
  <c r="G730" i="1"/>
  <c r="D730" i="1"/>
  <c r="C730" i="1"/>
  <c r="D729" i="1"/>
  <c r="H729" i="1" s="1"/>
  <c r="C729" i="1"/>
  <c r="H728" i="1"/>
  <c r="G728" i="1"/>
  <c r="D728" i="1"/>
  <c r="C728" i="1"/>
  <c r="G727" i="1"/>
  <c r="D727" i="1"/>
  <c r="H727" i="1" s="1"/>
  <c r="C727" i="1"/>
  <c r="H726" i="1"/>
  <c r="G726" i="1"/>
  <c r="D726" i="1"/>
  <c r="C726" i="1"/>
  <c r="G725" i="1"/>
  <c r="D725" i="1"/>
  <c r="H725" i="1" s="1"/>
  <c r="C725" i="1"/>
  <c r="H724" i="1"/>
  <c r="G724" i="1"/>
  <c r="D724" i="1"/>
  <c r="C724" i="1"/>
  <c r="D723" i="1"/>
  <c r="H723" i="1" s="1"/>
  <c r="C723" i="1"/>
  <c r="H722" i="1"/>
  <c r="G722" i="1"/>
  <c r="D722" i="1"/>
  <c r="C722" i="1"/>
  <c r="G721" i="1"/>
  <c r="D721" i="1"/>
  <c r="H721" i="1" s="1"/>
  <c r="C721" i="1"/>
  <c r="H720" i="1"/>
  <c r="G720" i="1"/>
  <c r="D720" i="1"/>
  <c r="C720" i="1"/>
  <c r="D719" i="1"/>
  <c r="H719" i="1" s="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H642" i="1"/>
  <c r="G642" i="1"/>
  <c r="D642" i="1"/>
  <c r="C642" i="1"/>
  <c r="D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G527" i="1"/>
  <c r="D527" i="1"/>
  <c r="H527" i="1" s="1"/>
  <c r="C527" i="1"/>
  <c r="H526" i="1"/>
  <c r="G526" i="1"/>
  <c r="D526" i="1"/>
  <c r="C526" i="1"/>
  <c r="D525" i="1"/>
  <c r="H525" i="1" s="1"/>
  <c r="C525" i="1"/>
  <c r="H524" i="1"/>
  <c r="G524" i="1"/>
  <c r="D524" i="1"/>
  <c r="C524" i="1"/>
  <c r="G523" i="1"/>
  <c r="D523" i="1"/>
  <c r="H523" i="1" s="1"/>
  <c r="C523" i="1"/>
  <c r="H522" i="1"/>
  <c r="G522" i="1"/>
  <c r="D522" i="1"/>
  <c r="C522" i="1"/>
  <c r="G521" i="1"/>
  <c r="D521" i="1"/>
  <c r="H521" i="1" s="1"/>
  <c r="C521" i="1"/>
  <c r="G520" i="1"/>
  <c r="D520" i="1"/>
  <c r="C520" i="1"/>
  <c r="H520" i="1" s="1"/>
  <c r="G519" i="1"/>
  <c r="D519" i="1"/>
  <c r="C519" i="1"/>
  <c r="H519" i="1" s="1"/>
  <c r="G518" i="1"/>
  <c r="D518" i="1"/>
  <c r="C518" i="1"/>
  <c r="H518" i="1" s="1"/>
  <c r="G517" i="1"/>
  <c r="D517" i="1"/>
  <c r="C517" i="1"/>
  <c r="H517" i="1" s="1"/>
  <c r="G516" i="1"/>
  <c r="D516" i="1"/>
  <c r="C516" i="1"/>
  <c r="H516" i="1" s="1"/>
  <c r="D515" i="1"/>
  <c r="G515" i="1" s="1"/>
  <c r="C515" i="1"/>
  <c r="G514" i="1"/>
  <c r="D514" i="1"/>
  <c r="C514" i="1"/>
  <c r="H514" i="1" s="1"/>
  <c r="D513" i="1"/>
  <c r="G513" i="1" s="1"/>
  <c r="C513" i="1"/>
  <c r="G512" i="1"/>
  <c r="D512" i="1"/>
  <c r="C512" i="1"/>
  <c r="H512" i="1" s="1"/>
  <c r="G511" i="1"/>
  <c r="D511" i="1"/>
  <c r="C511" i="1"/>
  <c r="H511" i="1" s="1"/>
  <c r="G510" i="1"/>
  <c r="D510" i="1"/>
  <c r="C510" i="1"/>
  <c r="H510" i="1" s="1"/>
  <c r="G509" i="1"/>
  <c r="D509" i="1"/>
  <c r="C509" i="1"/>
  <c r="H509" i="1" s="1"/>
  <c r="G508" i="1"/>
  <c r="D508" i="1"/>
  <c r="C508" i="1"/>
  <c r="H508" i="1" s="1"/>
  <c r="D507" i="1"/>
  <c r="G507" i="1" s="1"/>
  <c r="C507" i="1"/>
  <c r="G506" i="1"/>
  <c r="D506" i="1"/>
  <c r="C506" i="1"/>
  <c r="H506" i="1" s="1"/>
  <c r="G505" i="1"/>
  <c r="D505" i="1"/>
  <c r="C505" i="1"/>
  <c r="G504" i="1"/>
  <c r="D504" i="1"/>
  <c r="C504" i="1"/>
  <c r="H504" i="1" s="1"/>
  <c r="G503" i="1"/>
  <c r="D503" i="1"/>
  <c r="C503" i="1"/>
  <c r="H503" i="1" s="1"/>
  <c r="G502" i="1"/>
  <c r="D502" i="1"/>
  <c r="C502" i="1"/>
  <c r="H502" i="1" s="1"/>
  <c r="G501" i="1"/>
  <c r="D501" i="1"/>
  <c r="C501" i="1"/>
  <c r="H501" i="1" s="1"/>
  <c r="G500" i="1"/>
  <c r="D500" i="1"/>
  <c r="C500" i="1"/>
  <c r="H500" i="1" s="1"/>
  <c r="D499" i="1"/>
  <c r="G499" i="1" s="1"/>
  <c r="C499" i="1"/>
  <c r="G498" i="1"/>
  <c r="D498" i="1"/>
  <c r="C498" i="1"/>
  <c r="H498" i="1" s="1"/>
  <c r="D497" i="1"/>
  <c r="G497" i="1" s="1"/>
  <c r="C497" i="1"/>
  <c r="G496" i="1"/>
  <c r="D496" i="1"/>
  <c r="C496" i="1"/>
  <c r="H496" i="1" s="1"/>
  <c r="G495" i="1"/>
  <c r="D495" i="1"/>
  <c r="C495" i="1"/>
  <c r="H495" i="1" s="1"/>
  <c r="G494" i="1"/>
  <c r="D494" i="1"/>
  <c r="C494" i="1"/>
  <c r="H494" i="1" s="1"/>
  <c r="G493" i="1"/>
  <c r="D493" i="1"/>
  <c r="C493" i="1"/>
  <c r="H493" i="1" s="1"/>
  <c r="G492" i="1"/>
  <c r="D492" i="1"/>
  <c r="C492" i="1"/>
  <c r="H492" i="1" s="1"/>
  <c r="D491" i="1"/>
  <c r="G491" i="1" s="1"/>
  <c r="C491" i="1"/>
  <c r="G490" i="1"/>
  <c r="D490" i="1"/>
  <c r="C490" i="1"/>
  <c r="H490" i="1" s="1"/>
  <c r="G489" i="1"/>
  <c r="D489" i="1"/>
  <c r="C489" i="1"/>
  <c r="G488" i="1"/>
  <c r="D488" i="1"/>
  <c r="C488" i="1"/>
  <c r="H488" i="1" s="1"/>
  <c r="G487" i="1"/>
  <c r="D487" i="1"/>
  <c r="C487" i="1"/>
  <c r="H487" i="1" s="1"/>
  <c r="G486" i="1"/>
  <c r="D486" i="1"/>
  <c r="C486" i="1"/>
  <c r="H486" i="1" s="1"/>
  <c r="G485" i="1"/>
  <c r="D485" i="1"/>
  <c r="C485" i="1"/>
  <c r="H485" i="1" s="1"/>
  <c r="G484" i="1"/>
  <c r="D484" i="1"/>
  <c r="C484" i="1"/>
  <c r="H484" i="1" s="1"/>
  <c r="D483" i="1"/>
  <c r="G483" i="1" s="1"/>
  <c r="C483" i="1"/>
  <c r="G482" i="1"/>
  <c r="D482" i="1"/>
  <c r="C482" i="1"/>
  <c r="H482" i="1" s="1"/>
  <c r="G481" i="1"/>
  <c r="D481" i="1"/>
  <c r="C481" i="1"/>
  <c r="G480" i="1"/>
  <c r="D480" i="1"/>
  <c r="C480" i="1"/>
  <c r="H480" i="1" s="1"/>
  <c r="G479" i="1"/>
  <c r="D479" i="1"/>
  <c r="C479" i="1"/>
  <c r="H479" i="1" s="1"/>
  <c r="G478" i="1"/>
  <c r="D478" i="1"/>
  <c r="C478" i="1"/>
  <c r="H478" i="1" s="1"/>
  <c r="G477" i="1"/>
  <c r="D477" i="1"/>
  <c r="C477" i="1"/>
  <c r="H477" i="1" s="1"/>
  <c r="G476" i="1"/>
  <c r="D476" i="1"/>
  <c r="C476" i="1"/>
  <c r="H476" i="1" s="1"/>
  <c r="D475" i="1"/>
  <c r="G475" i="1" s="1"/>
  <c r="C475" i="1"/>
  <c r="G474" i="1"/>
  <c r="D474" i="1"/>
  <c r="C474" i="1"/>
  <c r="H474" i="1" s="1"/>
  <c r="D473" i="1"/>
  <c r="G473" i="1" s="1"/>
  <c r="C473" i="1"/>
  <c r="G472" i="1"/>
  <c r="D472" i="1"/>
  <c r="C472" i="1"/>
  <c r="H472" i="1" s="1"/>
  <c r="G471" i="1"/>
  <c r="D471" i="1"/>
  <c r="C471" i="1"/>
  <c r="H471" i="1" s="1"/>
  <c r="G470" i="1"/>
  <c r="D470" i="1"/>
  <c r="C470" i="1"/>
  <c r="H470" i="1" s="1"/>
  <c r="G469" i="1"/>
  <c r="D469" i="1"/>
  <c r="C469" i="1"/>
  <c r="H469" i="1" s="1"/>
  <c r="G468" i="1"/>
  <c r="D468" i="1"/>
  <c r="C468" i="1"/>
  <c r="H468" i="1" s="1"/>
  <c r="D467" i="1"/>
  <c r="G467" i="1" s="1"/>
  <c r="C467" i="1"/>
  <c r="G466" i="1"/>
  <c r="D466" i="1"/>
  <c r="C466" i="1"/>
  <c r="H466" i="1" s="1"/>
  <c r="G465" i="1"/>
  <c r="D465" i="1"/>
  <c r="C465" i="1"/>
  <c r="G464" i="1"/>
  <c r="D464" i="1"/>
  <c r="C464" i="1"/>
  <c r="H464" i="1" s="1"/>
  <c r="G463" i="1"/>
  <c r="D463" i="1"/>
  <c r="C463" i="1"/>
  <c r="H463" i="1" s="1"/>
  <c r="G462" i="1"/>
  <c r="D462" i="1"/>
  <c r="C462" i="1"/>
  <c r="H462" i="1" s="1"/>
  <c r="G461" i="1"/>
  <c r="D461" i="1"/>
  <c r="C461" i="1"/>
  <c r="H461" i="1" s="1"/>
  <c r="G460" i="1"/>
  <c r="D460" i="1"/>
  <c r="C460" i="1"/>
  <c r="H460" i="1" s="1"/>
  <c r="D459" i="1"/>
  <c r="C459" i="1"/>
  <c r="G458" i="1"/>
  <c r="D458" i="1"/>
  <c r="C458" i="1"/>
  <c r="H458" i="1" s="1"/>
  <c r="G457" i="1"/>
  <c r="D457" i="1"/>
  <c r="C457" i="1"/>
  <c r="G456" i="1"/>
  <c r="D456" i="1"/>
  <c r="C456" i="1"/>
  <c r="H456" i="1" s="1"/>
  <c r="D455" i="1"/>
  <c r="C455" i="1"/>
  <c r="H454" i="1"/>
  <c r="G454" i="1"/>
  <c r="D454" i="1"/>
  <c r="C454" i="1"/>
  <c r="D453" i="1"/>
  <c r="G453" i="1" s="1"/>
  <c r="C453" i="1"/>
  <c r="H452" i="1"/>
  <c r="G452" i="1"/>
  <c r="D452" i="1"/>
  <c r="C452" i="1"/>
  <c r="G451" i="1"/>
  <c r="D451" i="1"/>
  <c r="C451" i="1"/>
  <c r="H451" i="1" s="1"/>
  <c r="H450" i="1"/>
  <c r="G450" i="1"/>
  <c r="D450" i="1"/>
  <c r="C450" i="1"/>
  <c r="G449" i="1"/>
  <c r="D449" i="1"/>
  <c r="C449" i="1"/>
  <c r="H448" i="1"/>
  <c r="G448" i="1"/>
  <c r="D448" i="1"/>
  <c r="C448" i="1"/>
  <c r="D447" i="1"/>
  <c r="C447" i="1"/>
  <c r="H446" i="1"/>
  <c r="G446" i="1"/>
  <c r="D446" i="1"/>
  <c r="C446" i="1"/>
  <c r="G445" i="1"/>
  <c r="D445" i="1"/>
  <c r="C445" i="1"/>
  <c r="H445" i="1" s="1"/>
  <c r="H444" i="1"/>
  <c r="G444" i="1"/>
  <c r="D444" i="1"/>
  <c r="C444" i="1"/>
  <c r="D443" i="1"/>
  <c r="G443" i="1" s="1"/>
  <c r="C443" i="1"/>
  <c r="H442" i="1"/>
  <c r="G442" i="1"/>
  <c r="D442" i="1"/>
  <c r="C442" i="1"/>
  <c r="D441" i="1"/>
  <c r="C441" i="1"/>
  <c r="H440" i="1"/>
  <c r="G440" i="1"/>
  <c r="D440" i="1"/>
  <c r="C440" i="1"/>
  <c r="D439" i="1"/>
  <c r="C439" i="1"/>
  <c r="H438" i="1"/>
  <c r="G438" i="1"/>
  <c r="D438" i="1"/>
  <c r="C438" i="1"/>
  <c r="D437" i="1"/>
  <c r="G437" i="1" s="1"/>
  <c r="C437" i="1"/>
  <c r="H436" i="1"/>
  <c r="G436" i="1"/>
  <c r="D436" i="1"/>
  <c r="C436" i="1"/>
  <c r="G435" i="1"/>
  <c r="D435" i="1"/>
  <c r="C435" i="1"/>
  <c r="H435" i="1" s="1"/>
  <c r="H434" i="1"/>
  <c r="G434" i="1"/>
  <c r="D434" i="1"/>
  <c r="C434" i="1"/>
  <c r="D433" i="1"/>
  <c r="G433" i="1" s="1"/>
  <c r="C433" i="1"/>
  <c r="H432" i="1"/>
  <c r="G432" i="1"/>
  <c r="D432" i="1"/>
  <c r="C432" i="1"/>
  <c r="D431" i="1"/>
  <c r="C431" i="1"/>
  <c r="H430" i="1"/>
  <c r="G430" i="1"/>
  <c r="D430" i="1"/>
  <c r="C430" i="1"/>
  <c r="D429" i="1"/>
  <c r="C429" i="1"/>
  <c r="H429" i="1" s="1"/>
  <c r="H428" i="1"/>
  <c r="G428" i="1"/>
  <c r="D428" i="1"/>
  <c r="C428" i="1"/>
  <c r="G427" i="1"/>
  <c r="D427" i="1"/>
  <c r="C427" i="1"/>
  <c r="H426" i="1"/>
  <c r="G426" i="1"/>
  <c r="D426" i="1"/>
  <c r="C426" i="1"/>
  <c r="D425" i="1"/>
  <c r="C425" i="1"/>
  <c r="D423" i="1"/>
  <c r="G423" i="1" s="1"/>
  <c r="C423" i="1"/>
  <c r="H422" i="1"/>
  <c r="G422" i="1"/>
  <c r="D422" i="1"/>
  <c r="C422" i="1"/>
  <c r="D421" i="1"/>
  <c r="C421" i="1"/>
  <c r="H416" i="1"/>
  <c r="G416" i="1"/>
  <c r="D416" i="1"/>
  <c r="C416" i="1"/>
  <c r="G415" i="1"/>
  <c r="D415" i="1"/>
  <c r="C415" i="1"/>
  <c r="H414" i="1"/>
  <c r="G414" i="1"/>
  <c r="D414" i="1"/>
  <c r="C414" i="1"/>
  <c r="D411" i="1"/>
  <c r="C411" i="1"/>
  <c r="H410" i="1"/>
  <c r="G410" i="1"/>
  <c r="D410" i="1"/>
  <c r="C410" i="1"/>
  <c r="D409" i="1"/>
  <c r="C409" i="1"/>
  <c r="H408" i="1"/>
  <c r="G408" i="1"/>
  <c r="D408" i="1"/>
  <c r="C408" i="1"/>
  <c r="D407" i="1"/>
  <c r="G407" i="1" s="1"/>
  <c r="C407" i="1"/>
  <c r="H406" i="1"/>
  <c r="G406" i="1"/>
  <c r="D406" i="1"/>
  <c r="C406" i="1"/>
  <c r="G405" i="1"/>
  <c r="D405" i="1"/>
  <c r="C405" i="1"/>
  <c r="H405" i="1" s="1"/>
  <c r="H404" i="1"/>
  <c r="G404" i="1"/>
  <c r="D404" i="1"/>
  <c r="C404" i="1"/>
  <c r="D403" i="1"/>
  <c r="G403" i="1" s="1"/>
  <c r="C403" i="1"/>
  <c r="H402" i="1"/>
  <c r="G402" i="1"/>
  <c r="D402" i="1"/>
  <c r="C402" i="1"/>
  <c r="D401" i="1"/>
  <c r="C401" i="1"/>
  <c r="H400" i="1"/>
  <c r="G400" i="1"/>
  <c r="D400" i="1"/>
  <c r="C400" i="1"/>
  <c r="D399" i="1"/>
  <c r="C399" i="1"/>
  <c r="H399" i="1" s="1"/>
  <c r="H398" i="1"/>
  <c r="G398" i="1"/>
  <c r="D398" i="1"/>
  <c r="C398" i="1"/>
  <c r="G397" i="1"/>
  <c r="D397" i="1"/>
  <c r="C397" i="1"/>
  <c r="H396" i="1"/>
  <c r="G396" i="1"/>
  <c r="D396" i="1"/>
  <c r="C396" i="1"/>
  <c r="D395" i="1"/>
  <c r="C395" i="1"/>
  <c r="H394" i="1"/>
  <c r="G394" i="1"/>
  <c r="D394" i="1"/>
  <c r="C394" i="1"/>
  <c r="G393" i="1"/>
  <c r="D393" i="1"/>
  <c r="C393" i="1"/>
  <c r="H393" i="1" s="1"/>
  <c r="H392" i="1"/>
  <c r="G392" i="1"/>
  <c r="D392" i="1"/>
  <c r="C392" i="1"/>
  <c r="D391" i="1"/>
  <c r="G391" i="1" s="1"/>
  <c r="C391" i="1"/>
  <c r="H390" i="1"/>
  <c r="G390" i="1"/>
  <c r="D390" i="1"/>
  <c r="C390" i="1"/>
  <c r="G389" i="1"/>
  <c r="D389" i="1"/>
  <c r="C389" i="1"/>
  <c r="H389" i="1" s="1"/>
  <c r="H388" i="1"/>
  <c r="G388" i="1"/>
  <c r="D388" i="1"/>
  <c r="C388" i="1"/>
  <c r="D387" i="1"/>
  <c r="G387" i="1" s="1"/>
  <c r="C387" i="1"/>
  <c r="H386" i="1"/>
  <c r="G386" i="1"/>
  <c r="D386" i="1"/>
  <c r="C386" i="1"/>
  <c r="D385" i="1"/>
  <c r="C385" i="1"/>
  <c r="H384" i="1"/>
  <c r="G384" i="1"/>
  <c r="D384" i="1"/>
  <c r="C384" i="1"/>
  <c r="D383" i="1"/>
  <c r="C383" i="1"/>
  <c r="H383" i="1" s="1"/>
  <c r="H382" i="1"/>
  <c r="G382" i="1"/>
  <c r="D382" i="1"/>
  <c r="C382" i="1"/>
  <c r="G381" i="1"/>
  <c r="D381" i="1"/>
  <c r="C381" i="1"/>
  <c r="H380" i="1"/>
  <c r="G380" i="1"/>
  <c r="D380" i="1"/>
  <c r="C380" i="1"/>
  <c r="D379" i="1"/>
  <c r="C379" i="1"/>
  <c r="H378" i="1"/>
  <c r="G378" i="1"/>
  <c r="D378" i="1"/>
  <c r="C378" i="1"/>
  <c r="G377" i="1"/>
  <c r="D377" i="1"/>
  <c r="C377" i="1"/>
  <c r="H377" i="1" s="1"/>
  <c r="H376" i="1"/>
  <c r="G376" i="1"/>
  <c r="D376" i="1"/>
  <c r="C376" i="1"/>
  <c r="D375" i="1"/>
  <c r="G375" i="1" s="1"/>
  <c r="C375" i="1"/>
  <c r="H374" i="1"/>
  <c r="G374" i="1"/>
  <c r="D374" i="1"/>
  <c r="C374" i="1"/>
  <c r="G373" i="1"/>
  <c r="D373" i="1"/>
  <c r="C373" i="1"/>
  <c r="H373" i="1" s="1"/>
  <c r="H372" i="1"/>
  <c r="G372" i="1"/>
  <c r="D372" i="1"/>
  <c r="C372" i="1"/>
  <c r="D371" i="1"/>
  <c r="G371" i="1" s="1"/>
  <c r="C371" i="1"/>
  <c r="H370" i="1"/>
  <c r="G370" i="1"/>
  <c r="D370" i="1"/>
  <c r="C370" i="1"/>
  <c r="D369" i="1"/>
  <c r="C369" i="1"/>
  <c r="D367" i="1"/>
  <c r="C367" i="1"/>
  <c r="H366" i="1"/>
  <c r="G366" i="1"/>
  <c r="D366" i="1"/>
  <c r="C366" i="1"/>
  <c r="D365" i="1"/>
  <c r="C365" i="1"/>
  <c r="H365" i="1" s="1"/>
  <c r="H364" i="1"/>
  <c r="G364" i="1"/>
  <c r="D364" i="1"/>
  <c r="C364" i="1"/>
  <c r="D363" i="1"/>
  <c r="G363" i="1" s="1"/>
  <c r="C363" i="1"/>
  <c r="H362" i="1"/>
  <c r="G362" i="1"/>
  <c r="D362" i="1"/>
  <c r="C362" i="1"/>
  <c r="G361" i="1"/>
  <c r="D361" i="1"/>
  <c r="C361" i="1"/>
  <c r="H361" i="1" s="1"/>
  <c r="H360" i="1"/>
  <c r="G360" i="1"/>
  <c r="D360" i="1"/>
  <c r="C360" i="1"/>
  <c r="G359" i="1"/>
  <c r="D359" i="1"/>
  <c r="C359" i="1"/>
  <c r="H358" i="1"/>
  <c r="G358" i="1"/>
  <c r="D358" i="1"/>
  <c r="C358" i="1"/>
  <c r="D357" i="1"/>
  <c r="C357" i="1"/>
  <c r="D356" i="1"/>
  <c r="H354" i="1"/>
  <c r="G354" i="1"/>
  <c r="D354" i="1"/>
  <c r="C354" i="1"/>
  <c r="D353" i="1"/>
  <c r="C353" i="1"/>
  <c r="H352" i="1"/>
  <c r="G352" i="1"/>
  <c r="D352" i="1"/>
  <c r="C352" i="1"/>
  <c r="G351" i="1"/>
  <c r="D351" i="1"/>
  <c r="C351" i="1"/>
  <c r="H351" i="1" s="1"/>
  <c r="H350" i="1"/>
  <c r="G350" i="1"/>
  <c r="D350" i="1"/>
  <c r="C350" i="1"/>
  <c r="D349" i="1"/>
  <c r="G349" i="1" s="1"/>
  <c r="C349" i="1"/>
  <c r="H348" i="1"/>
  <c r="G348" i="1"/>
  <c r="D348" i="1"/>
  <c r="C348" i="1"/>
  <c r="D347" i="1"/>
  <c r="C347" i="1"/>
  <c r="H347" i="1" s="1"/>
  <c r="H346" i="1"/>
  <c r="G346" i="1"/>
  <c r="D346" i="1"/>
  <c r="C346" i="1"/>
  <c r="G345" i="1"/>
  <c r="D345" i="1"/>
  <c r="C345" i="1"/>
  <c r="H344" i="1"/>
  <c r="G344" i="1"/>
  <c r="D344" i="1"/>
  <c r="C344" i="1"/>
  <c r="D343" i="1"/>
  <c r="C343" i="1"/>
  <c r="H342" i="1"/>
  <c r="G342" i="1"/>
  <c r="D342" i="1"/>
  <c r="C342" i="1"/>
  <c r="G341" i="1"/>
  <c r="D341" i="1"/>
  <c r="C341" i="1"/>
  <c r="H341" i="1" s="1"/>
  <c r="H340" i="1"/>
  <c r="G340" i="1"/>
  <c r="D340" i="1"/>
  <c r="C340" i="1"/>
  <c r="G339" i="1"/>
  <c r="D339" i="1"/>
  <c r="C339" i="1"/>
  <c r="G338" i="1"/>
  <c r="D338" i="1"/>
  <c r="C338" i="1"/>
  <c r="H338" i="1" s="1"/>
  <c r="D337" i="1"/>
  <c r="C337" i="1"/>
  <c r="G336" i="1"/>
  <c r="D336" i="1"/>
  <c r="C336" i="1"/>
  <c r="H336" i="1" s="1"/>
  <c r="G335" i="1"/>
  <c r="D335" i="1"/>
  <c r="C335" i="1"/>
  <c r="H335" i="1" s="1"/>
  <c r="H334" i="1"/>
  <c r="D334" i="1"/>
  <c r="C334" i="1"/>
  <c r="G334" i="1" s="1"/>
  <c r="G333" i="1"/>
  <c r="D333" i="1"/>
  <c r="C333" i="1"/>
  <c r="D332" i="1"/>
  <c r="C332" i="1"/>
  <c r="H332" i="1" s="1"/>
  <c r="D331" i="1"/>
  <c r="G331" i="1" s="1"/>
  <c r="C331" i="1"/>
  <c r="G330" i="1"/>
  <c r="D330" i="1"/>
  <c r="H330" i="1" s="1"/>
  <c r="C330" i="1"/>
  <c r="G329" i="1"/>
  <c r="D329" i="1"/>
  <c r="C329" i="1"/>
  <c r="H328" i="1"/>
  <c r="D328" i="1"/>
  <c r="C328" i="1"/>
  <c r="G328" i="1" s="1"/>
  <c r="D327" i="1"/>
  <c r="C327" i="1"/>
  <c r="H326" i="1"/>
  <c r="G326" i="1"/>
  <c r="D326" i="1"/>
  <c r="C326" i="1"/>
  <c r="D325" i="1"/>
  <c r="C325" i="1"/>
  <c r="H325" i="1" s="1"/>
  <c r="G324" i="1"/>
  <c r="D324" i="1"/>
  <c r="H324" i="1" s="1"/>
  <c r="C324" i="1"/>
  <c r="G323" i="1"/>
  <c r="D323" i="1"/>
  <c r="C323" i="1"/>
  <c r="D322" i="1"/>
  <c r="C322" i="1"/>
  <c r="H322" i="1" s="1"/>
  <c r="D321" i="1"/>
  <c r="C321" i="1"/>
  <c r="D320" i="1"/>
  <c r="C320" i="1"/>
  <c r="D319" i="1"/>
  <c r="C319" i="1"/>
  <c r="H319" i="1" s="1"/>
  <c r="D318" i="1"/>
  <c r="H318" i="1" s="1"/>
  <c r="C318" i="1"/>
  <c r="G317" i="1"/>
  <c r="D317" i="1"/>
  <c r="C317" i="1"/>
  <c r="D316" i="1"/>
  <c r="D315" i="1"/>
  <c r="C315" i="1"/>
  <c r="D314" i="1"/>
  <c r="H314" i="1" s="1"/>
  <c r="C314" i="1"/>
  <c r="D313" i="1"/>
  <c r="G313" i="1" s="1"/>
  <c r="C313" i="1"/>
  <c r="H312" i="1"/>
  <c r="D312" i="1"/>
  <c r="C312" i="1"/>
  <c r="D311" i="1"/>
  <c r="C311" i="1"/>
  <c r="G310" i="1"/>
  <c r="D310" i="1"/>
  <c r="C310" i="1"/>
  <c r="H310" i="1" s="1"/>
  <c r="D309" i="1"/>
  <c r="C309" i="1"/>
  <c r="H309" i="1" s="1"/>
  <c r="H308" i="1"/>
  <c r="D308" i="1"/>
  <c r="G308" i="1" s="1"/>
  <c r="C308" i="1"/>
  <c r="G307" i="1"/>
  <c r="D307" i="1"/>
  <c r="C307" i="1"/>
  <c r="H306" i="1"/>
  <c r="G306" i="1"/>
  <c r="D306" i="1"/>
  <c r="C306" i="1"/>
  <c r="D305" i="1"/>
  <c r="C305" i="1"/>
  <c r="D304" i="1"/>
  <c r="D303" i="1"/>
  <c r="D302" i="1"/>
  <c r="C302" i="1"/>
  <c r="D301" i="1"/>
  <c r="G301" i="1" s="1"/>
  <c r="C301" i="1"/>
  <c r="G300" i="1"/>
  <c r="D300" i="1"/>
  <c r="C300" i="1"/>
  <c r="H300" i="1" s="1"/>
  <c r="D299" i="1"/>
  <c r="C299" i="1"/>
  <c r="H299" i="1" s="1"/>
  <c r="G298" i="1"/>
  <c r="D298" i="1"/>
  <c r="H298" i="1" s="1"/>
  <c r="C298" i="1"/>
  <c r="H294" i="1"/>
  <c r="D294" i="1"/>
  <c r="C294" i="1"/>
  <c r="G293" i="1"/>
  <c r="D293" i="1"/>
  <c r="C293" i="1"/>
  <c r="H292" i="1"/>
  <c r="D292" i="1"/>
  <c r="C292" i="1"/>
  <c r="G292" i="1" s="1"/>
  <c r="D291" i="1"/>
  <c r="C291" i="1"/>
  <c r="H291" i="1" s="1"/>
  <c r="H290" i="1"/>
  <c r="D290" i="1"/>
  <c r="C290" i="1"/>
  <c r="G290" i="1" s="1"/>
  <c r="D289" i="1"/>
  <c r="C289" i="1"/>
  <c r="D288" i="1"/>
  <c r="C288" i="1"/>
  <c r="H288" i="1" s="1"/>
  <c r="D287" i="1"/>
  <c r="G287" i="1" s="1"/>
  <c r="C287" i="1"/>
  <c r="H286" i="1"/>
  <c r="D286" i="1"/>
  <c r="C286" i="1"/>
  <c r="G285" i="1"/>
  <c r="D285" i="1"/>
  <c r="C285" i="1"/>
  <c r="H284" i="1"/>
  <c r="D284" i="1"/>
  <c r="C284" i="1"/>
  <c r="G284" i="1" s="1"/>
  <c r="D283" i="1"/>
  <c r="C283" i="1"/>
  <c r="H283" i="1" s="1"/>
  <c r="H282" i="1"/>
  <c r="D282" i="1"/>
  <c r="C282" i="1"/>
  <c r="G282" i="1" s="1"/>
  <c r="D281" i="1"/>
  <c r="C281" i="1"/>
  <c r="D280" i="1"/>
  <c r="C280" i="1"/>
  <c r="H280" i="1" s="1"/>
  <c r="D279" i="1"/>
  <c r="G279" i="1" s="1"/>
  <c r="C279" i="1"/>
  <c r="H278" i="1"/>
  <c r="D278" i="1"/>
  <c r="C278" i="1"/>
  <c r="G277" i="1"/>
  <c r="D277" i="1"/>
  <c r="C277" i="1"/>
  <c r="H276" i="1"/>
  <c r="D276" i="1"/>
  <c r="C276" i="1"/>
  <c r="G276" i="1" s="1"/>
  <c r="D275" i="1"/>
  <c r="C275" i="1"/>
  <c r="H275" i="1" s="1"/>
  <c r="H274" i="1"/>
  <c r="D274" i="1"/>
  <c r="G274" i="1" s="1"/>
  <c r="C274" i="1"/>
  <c r="G273" i="1"/>
  <c r="D273" i="1"/>
  <c r="C273" i="1"/>
  <c r="H272" i="1"/>
  <c r="G272" i="1"/>
  <c r="D272" i="1"/>
  <c r="C272" i="1"/>
  <c r="D271" i="1"/>
  <c r="C271" i="1"/>
  <c r="G270" i="1"/>
  <c r="D270" i="1"/>
  <c r="C270" i="1"/>
  <c r="H270" i="1" s="1"/>
  <c r="G269" i="1"/>
  <c r="D269" i="1"/>
  <c r="C269" i="1"/>
  <c r="H269" i="1" s="1"/>
  <c r="D268" i="1"/>
  <c r="C268" i="1"/>
  <c r="H268" i="1" s="1"/>
  <c r="D267" i="1"/>
  <c r="G267" i="1" s="1"/>
  <c r="C267" i="1"/>
  <c r="D266" i="1"/>
  <c r="C266" i="1"/>
  <c r="H266" i="1" s="1"/>
  <c r="G265" i="1"/>
  <c r="D265" i="1"/>
  <c r="C265" i="1"/>
  <c r="H265" i="1" s="1"/>
  <c r="G264" i="1"/>
  <c r="D264" i="1"/>
  <c r="C264" i="1"/>
  <c r="H264" i="1" s="1"/>
  <c r="G263" i="1"/>
  <c r="D263" i="1"/>
  <c r="C263" i="1"/>
  <c r="H262" i="1"/>
  <c r="D262" i="1"/>
  <c r="C262" i="1"/>
  <c r="G262" i="1" s="1"/>
  <c r="D261" i="1"/>
  <c r="C261" i="1"/>
  <c r="G261" i="1" s="1"/>
  <c r="G260" i="1"/>
  <c r="D260" i="1"/>
  <c r="C260" i="1"/>
  <c r="H260" i="1" s="1"/>
  <c r="D259" i="1"/>
  <c r="C259" i="1"/>
  <c r="H259" i="1" s="1"/>
  <c r="D258" i="1"/>
  <c r="G257" i="1"/>
  <c r="D257" i="1"/>
  <c r="C257" i="1"/>
  <c r="H256" i="1"/>
  <c r="D256" i="1"/>
  <c r="C256" i="1"/>
  <c r="G256" i="1" s="1"/>
  <c r="D255" i="1"/>
  <c r="C255" i="1"/>
  <c r="G254" i="1"/>
  <c r="D254" i="1"/>
  <c r="C254" i="1"/>
  <c r="H254" i="1" s="1"/>
  <c r="G253" i="1"/>
  <c r="D253" i="1"/>
  <c r="C253" i="1"/>
  <c r="H253" i="1" s="1"/>
  <c r="D252" i="1"/>
  <c r="C252" i="1"/>
  <c r="H252" i="1" s="1"/>
  <c r="D251" i="1"/>
  <c r="G251" i="1" s="1"/>
  <c r="C251" i="1"/>
  <c r="D250" i="1"/>
  <c r="C250" i="1"/>
  <c r="H250" i="1" s="1"/>
  <c r="D249" i="1"/>
  <c r="C249" i="1"/>
  <c r="H249" i="1" s="1"/>
  <c r="G248" i="1"/>
  <c r="D248" i="1"/>
  <c r="C248" i="1"/>
  <c r="H248" i="1" s="1"/>
  <c r="G247" i="1"/>
  <c r="D247" i="1"/>
  <c r="C247" i="1"/>
  <c r="H246" i="1"/>
  <c r="D246" i="1"/>
  <c r="C246" i="1"/>
  <c r="G246" i="1" s="1"/>
  <c r="D245" i="1"/>
  <c r="C245" i="1"/>
  <c r="G245" i="1" s="1"/>
  <c r="G244" i="1"/>
  <c r="D244" i="1"/>
  <c r="C244" i="1"/>
  <c r="H244" i="1" s="1"/>
  <c r="D243" i="1"/>
  <c r="C243" i="1"/>
  <c r="H243" i="1" s="1"/>
  <c r="D242" i="1"/>
  <c r="H242" i="1" s="1"/>
  <c r="C242" i="1"/>
  <c r="G241" i="1"/>
  <c r="D241" i="1"/>
  <c r="C241" i="1"/>
  <c r="H240" i="1"/>
  <c r="D240" i="1"/>
  <c r="C240" i="1"/>
  <c r="G240" i="1" s="1"/>
  <c r="D239" i="1"/>
  <c r="C239" i="1"/>
  <c r="G238" i="1"/>
  <c r="D238" i="1"/>
  <c r="C238" i="1"/>
  <c r="H238" i="1" s="1"/>
  <c r="G237" i="1"/>
  <c r="D237" i="1"/>
  <c r="C237" i="1"/>
  <c r="H237" i="1" s="1"/>
  <c r="D236" i="1"/>
  <c r="C236" i="1"/>
  <c r="H236" i="1" s="1"/>
  <c r="D235" i="1"/>
  <c r="G235" i="1" s="1"/>
  <c r="C235" i="1"/>
  <c r="D234" i="1"/>
  <c r="C234" i="1"/>
  <c r="H234" i="1" s="1"/>
  <c r="D233" i="1"/>
  <c r="C233" i="1"/>
  <c r="H233" i="1" s="1"/>
  <c r="G232" i="1"/>
  <c r="D232" i="1"/>
  <c r="C232" i="1"/>
  <c r="H232" i="1" s="1"/>
  <c r="G231" i="1"/>
  <c r="D231" i="1"/>
  <c r="C231" i="1"/>
  <c r="H230" i="1"/>
  <c r="D230" i="1"/>
  <c r="C230" i="1"/>
  <c r="G230" i="1" s="1"/>
  <c r="D229" i="1"/>
  <c r="C229" i="1"/>
  <c r="G229" i="1" s="1"/>
  <c r="G228" i="1"/>
  <c r="D228" i="1"/>
  <c r="C228" i="1"/>
  <c r="H228" i="1" s="1"/>
  <c r="D227" i="1"/>
  <c r="C227" i="1"/>
  <c r="H227" i="1" s="1"/>
  <c r="C226" i="1"/>
  <c r="G225" i="1"/>
  <c r="D225" i="1"/>
  <c r="C225" i="1"/>
  <c r="H224" i="1"/>
  <c r="D224" i="1"/>
  <c r="C224" i="1"/>
  <c r="G224" i="1" s="1"/>
  <c r="D223" i="1"/>
  <c r="C223" i="1"/>
  <c r="G222" i="1"/>
  <c r="D222" i="1"/>
  <c r="C222" i="1"/>
  <c r="H222" i="1" s="1"/>
  <c r="G221" i="1"/>
  <c r="D221" i="1"/>
  <c r="C221" i="1"/>
  <c r="H221" i="1" s="1"/>
  <c r="D220" i="1"/>
  <c r="C220" i="1"/>
  <c r="H220" i="1" s="1"/>
  <c r="D219" i="1"/>
  <c r="G219" i="1" s="1"/>
  <c r="C219" i="1"/>
  <c r="D218" i="1"/>
  <c r="C218" i="1"/>
  <c r="H218" i="1" s="1"/>
  <c r="D217" i="1"/>
  <c r="C217" i="1"/>
  <c r="H217" i="1" s="1"/>
  <c r="G216" i="1"/>
  <c r="D216" i="1"/>
  <c r="C216" i="1"/>
  <c r="H216" i="1" s="1"/>
  <c r="H215" i="1"/>
  <c r="D215" i="1"/>
  <c r="C215" i="1"/>
  <c r="G215" i="1" s="1"/>
  <c r="G214" i="1"/>
  <c r="D214" i="1"/>
  <c r="C214" i="1"/>
  <c r="H214" i="1" s="1"/>
  <c r="H213" i="1"/>
  <c r="D213" i="1"/>
  <c r="C213" i="1"/>
  <c r="G213" i="1" s="1"/>
  <c r="G212" i="1"/>
  <c r="D212" i="1"/>
  <c r="C212" i="1"/>
  <c r="H212" i="1" s="1"/>
  <c r="H211" i="1"/>
  <c r="D211" i="1"/>
  <c r="C211" i="1"/>
  <c r="G211" i="1" s="1"/>
  <c r="G210" i="1"/>
  <c r="D210" i="1"/>
  <c r="C210" i="1"/>
  <c r="H210" i="1" s="1"/>
  <c r="H209" i="1"/>
  <c r="D209" i="1"/>
  <c r="C209" i="1"/>
  <c r="G209" i="1" s="1"/>
  <c r="G208" i="1"/>
  <c r="D208" i="1"/>
  <c r="C208" i="1"/>
  <c r="H208" i="1" s="1"/>
  <c r="H207" i="1"/>
  <c r="D207" i="1"/>
  <c r="C207" i="1"/>
  <c r="G207" i="1" s="1"/>
  <c r="G206" i="1"/>
  <c r="D206" i="1"/>
  <c r="H206" i="1" s="1"/>
  <c r="C206" i="1"/>
  <c r="H205" i="1"/>
  <c r="D205" i="1"/>
  <c r="C205" i="1"/>
  <c r="G205" i="1" s="1"/>
  <c r="G204" i="1"/>
  <c r="D204" i="1"/>
  <c r="H204" i="1" s="1"/>
  <c r="C204" i="1"/>
  <c r="H203" i="1"/>
  <c r="D203" i="1"/>
  <c r="C203" i="1"/>
  <c r="G203" i="1" s="1"/>
  <c r="G202" i="1"/>
  <c r="D202" i="1"/>
  <c r="H202" i="1" s="1"/>
  <c r="C202" i="1"/>
  <c r="H201" i="1"/>
  <c r="D201" i="1"/>
  <c r="C201" i="1"/>
  <c r="G201" i="1" s="1"/>
  <c r="G200" i="1"/>
  <c r="D200" i="1"/>
  <c r="H200" i="1" s="1"/>
  <c r="C200" i="1"/>
  <c r="H199" i="1"/>
  <c r="D199" i="1"/>
  <c r="C199" i="1"/>
  <c r="G199" i="1" s="1"/>
  <c r="D198" i="1"/>
  <c r="H197" i="1"/>
  <c r="D197" i="1"/>
  <c r="C197" i="1"/>
  <c r="G197" i="1" s="1"/>
  <c r="G196" i="1"/>
  <c r="D196" i="1"/>
  <c r="H196" i="1" s="1"/>
  <c r="C196" i="1"/>
  <c r="H195" i="1"/>
  <c r="D195" i="1"/>
  <c r="C195" i="1"/>
  <c r="G195" i="1" s="1"/>
  <c r="G194" i="1"/>
  <c r="D194" i="1"/>
  <c r="H194" i="1" s="1"/>
  <c r="C194" i="1"/>
  <c r="H193" i="1"/>
  <c r="D193" i="1"/>
  <c r="C193" i="1"/>
  <c r="G193" i="1" s="1"/>
  <c r="G192" i="1"/>
  <c r="D192" i="1"/>
  <c r="H192" i="1" s="1"/>
  <c r="C192" i="1"/>
  <c r="H191" i="1"/>
  <c r="D191" i="1"/>
  <c r="C191" i="1"/>
  <c r="G191" i="1" s="1"/>
  <c r="G190" i="1"/>
  <c r="D190" i="1"/>
  <c r="H190" i="1" s="1"/>
  <c r="C190" i="1"/>
  <c r="H189" i="1"/>
  <c r="D189" i="1"/>
  <c r="C189" i="1"/>
  <c r="G189" i="1" s="1"/>
  <c r="G188" i="1"/>
  <c r="D188" i="1"/>
  <c r="H188" i="1" s="1"/>
  <c r="C188" i="1"/>
  <c r="H187" i="1"/>
  <c r="G187" i="1"/>
  <c r="D187" i="1"/>
  <c r="C187" i="1"/>
  <c r="G186" i="1"/>
  <c r="D186" i="1"/>
  <c r="H186" i="1" s="1"/>
  <c r="C186" i="1"/>
  <c r="H185" i="1"/>
  <c r="G185" i="1"/>
  <c r="D185" i="1"/>
  <c r="C185" i="1"/>
  <c r="G184" i="1"/>
  <c r="D184" i="1"/>
  <c r="H184" i="1" s="1"/>
  <c r="C184" i="1"/>
  <c r="H183" i="1"/>
  <c r="G183" i="1"/>
  <c r="D183" i="1"/>
  <c r="C183" i="1"/>
  <c r="G182" i="1"/>
  <c r="D182" i="1"/>
  <c r="H182" i="1" s="1"/>
  <c r="C182" i="1"/>
  <c r="H181" i="1"/>
  <c r="G181" i="1"/>
  <c r="D181" i="1"/>
  <c r="C181" i="1"/>
  <c r="G180" i="1"/>
  <c r="D180" i="1"/>
  <c r="H180" i="1" s="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D12" i="1"/>
  <c r="G12" i="1" s="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C3" i="1"/>
  <c r="H4" i="1" l="1"/>
  <c r="G4" i="1"/>
  <c r="F8" i="4"/>
  <c r="E7" i="4"/>
  <c r="H357" i="1"/>
  <c r="G357" i="1"/>
  <c r="H409" i="1"/>
  <c r="G409" i="1"/>
  <c r="H439" i="1"/>
  <c r="G439" i="1"/>
  <c r="G220" i="1"/>
  <c r="H225" i="1"/>
  <c r="G236" i="1"/>
  <c r="H241" i="1"/>
  <c r="G252" i="1"/>
  <c r="H257" i="1"/>
  <c r="G268" i="1"/>
  <c r="H273" i="1"/>
  <c r="G278" i="1"/>
  <c r="G286" i="1"/>
  <c r="G294" i="1"/>
  <c r="G312" i="1"/>
  <c r="G314" i="1"/>
  <c r="G319" i="1"/>
  <c r="G322" i="1"/>
  <c r="H327" i="1"/>
  <c r="G327" i="1"/>
  <c r="G332" i="1"/>
  <c r="H345" i="1"/>
  <c r="H367" i="1"/>
  <c r="G367" i="1"/>
  <c r="H385" i="1"/>
  <c r="G385" i="1"/>
  <c r="G399" i="1"/>
  <c r="H421" i="1"/>
  <c r="G421" i="1"/>
  <c r="G429" i="1"/>
  <c r="G218" i="1"/>
  <c r="H223" i="1"/>
  <c r="G227" i="1"/>
  <c r="G234" i="1"/>
  <c r="H239" i="1"/>
  <c r="G243" i="1"/>
  <c r="G250" i="1"/>
  <c r="H255" i="1"/>
  <c r="G259" i="1"/>
  <c r="G266" i="1"/>
  <c r="H271" i="1"/>
  <c r="G275" i="1"/>
  <c r="H281" i="1"/>
  <c r="G283" i="1"/>
  <c r="H289" i="1"/>
  <c r="G291" i="1"/>
  <c r="G299" i="1"/>
  <c r="G302" i="1"/>
  <c r="G309" i="1"/>
  <c r="H315" i="1"/>
  <c r="H320" i="1"/>
  <c r="G347" i="1"/>
  <c r="H395" i="1"/>
  <c r="G395" i="1"/>
  <c r="H425" i="1"/>
  <c r="G425" i="1"/>
  <c r="H305" i="1"/>
  <c r="G305" i="1"/>
  <c r="H343" i="1"/>
  <c r="G343" i="1"/>
  <c r="H797" i="1"/>
  <c r="G797" i="1"/>
  <c r="H219" i="1"/>
  <c r="G223" i="1"/>
  <c r="H235" i="1"/>
  <c r="G239" i="1"/>
  <c r="H251" i="1"/>
  <c r="G255" i="1"/>
  <c r="H267" i="1"/>
  <c r="G271" i="1"/>
  <c r="H279" i="1"/>
  <c r="G281" i="1"/>
  <c r="H287" i="1"/>
  <c r="G289" i="1"/>
  <c r="H302" i="1"/>
  <c r="H313" i="1"/>
  <c r="G315" i="1"/>
  <c r="G318" i="1"/>
  <c r="G320" i="1"/>
  <c r="G325" i="1"/>
  <c r="H331" i="1"/>
  <c r="G365" i="1"/>
  <c r="H369" i="1"/>
  <c r="G369" i="1"/>
  <c r="G383" i="1"/>
  <c r="H455" i="1"/>
  <c r="G455" i="1"/>
  <c r="H321" i="1"/>
  <c r="G321" i="1"/>
  <c r="H353" i="1"/>
  <c r="G353" i="1"/>
  <c r="H379" i="1"/>
  <c r="G379" i="1"/>
  <c r="H231" i="1"/>
  <c r="G242" i="1"/>
  <c r="H247" i="1"/>
  <c r="H263" i="1"/>
  <c r="H277" i="1"/>
  <c r="H285" i="1"/>
  <c r="H293" i="1"/>
  <c r="H329" i="1"/>
  <c r="H401" i="1"/>
  <c r="G401" i="1"/>
  <c r="H411" i="1"/>
  <c r="G411" i="1"/>
  <c r="H431" i="1"/>
  <c r="G431" i="1"/>
  <c r="H441" i="1"/>
  <c r="G441" i="1"/>
  <c r="G217" i="1"/>
  <c r="H229" i="1"/>
  <c r="G233" i="1"/>
  <c r="H245" i="1"/>
  <c r="G249" i="1"/>
  <c r="H261" i="1"/>
  <c r="G280" i="1"/>
  <c r="G288" i="1"/>
  <c r="H311" i="1"/>
  <c r="G311" i="1"/>
  <c r="H337" i="1"/>
  <c r="G337" i="1"/>
  <c r="H829" i="1"/>
  <c r="G829" i="1"/>
  <c r="H861" i="1"/>
  <c r="G861" i="1"/>
  <c r="N3" i="9"/>
  <c r="G1628" i="1"/>
  <c r="H1628" i="1"/>
  <c r="F314" i="4"/>
  <c r="D309" i="4"/>
  <c r="H301" i="1"/>
  <c r="H317" i="1"/>
  <c r="H333" i="1"/>
  <c r="H349" i="1"/>
  <c r="H363" i="1"/>
  <c r="H375" i="1"/>
  <c r="H391" i="1"/>
  <c r="H407" i="1"/>
  <c r="H437" i="1"/>
  <c r="H453" i="1"/>
  <c r="H651" i="1"/>
  <c r="G651" i="1"/>
  <c r="H659" i="1"/>
  <c r="G659" i="1"/>
  <c r="H667" i="1"/>
  <c r="G667" i="1"/>
  <c r="H675" i="1"/>
  <c r="G675" i="1"/>
  <c r="H683" i="1"/>
  <c r="G683" i="1"/>
  <c r="H691" i="1"/>
  <c r="G691" i="1"/>
  <c r="H699" i="1"/>
  <c r="G699" i="1"/>
  <c r="H707" i="1"/>
  <c r="G707" i="1"/>
  <c r="H715" i="1"/>
  <c r="G715" i="1"/>
  <c r="H749" i="1"/>
  <c r="G749"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15" i="1"/>
  <c r="G1015" i="1"/>
  <c r="H1023" i="1"/>
  <c r="G1023" i="1"/>
  <c r="H1031" i="1"/>
  <c r="G1031" i="1"/>
  <c r="H1039" i="1"/>
  <c r="G1039" i="1"/>
  <c r="H1047" i="1"/>
  <c r="G1047" i="1"/>
  <c r="H359" i="1"/>
  <c r="H371" i="1"/>
  <c r="H387" i="1"/>
  <c r="H403" i="1"/>
  <c r="H415" i="1"/>
  <c r="H423" i="1"/>
  <c r="H433" i="1"/>
  <c r="H449" i="1"/>
  <c r="H649" i="1"/>
  <c r="G649" i="1"/>
  <c r="H657" i="1"/>
  <c r="G657" i="1"/>
  <c r="H665" i="1"/>
  <c r="G665" i="1"/>
  <c r="H673" i="1"/>
  <c r="G673" i="1"/>
  <c r="H681" i="1"/>
  <c r="G681" i="1"/>
  <c r="H689" i="1"/>
  <c r="G689" i="1"/>
  <c r="H697" i="1"/>
  <c r="G697" i="1"/>
  <c r="H705" i="1"/>
  <c r="G705" i="1"/>
  <c r="H713" i="1"/>
  <c r="G713" i="1"/>
  <c r="G735" i="1"/>
  <c r="H781" i="1"/>
  <c r="G781" i="1"/>
  <c r="G815" i="1"/>
  <c r="G847" i="1"/>
  <c r="G879" i="1"/>
  <c r="H447" i="1"/>
  <c r="H459" i="1"/>
  <c r="H467" i="1"/>
  <c r="H475" i="1"/>
  <c r="H483" i="1"/>
  <c r="H491" i="1"/>
  <c r="H499" i="1"/>
  <c r="H507" i="1"/>
  <c r="H515" i="1"/>
  <c r="H733" i="1"/>
  <c r="G733" i="1"/>
  <c r="H813" i="1"/>
  <c r="G813" i="1"/>
  <c r="H845" i="1"/>
  <c r="G845" i="1"/>
  <c r="H877" i="1"/>
  <c r="G877" i="1"/>
  <c r="H647" i="1"/>
  <c r="G647" i="1"/>
  <c r="H655" i="1"/>
  <c r="G655" i="1"/>
  <c r="H663" i="1"/>
  <c r="G663" i="1"/>
  <c r="H671" i="1"/>
  <c r="G671" i="1"/>
  <c r="H679" i="1"/>
  <c r="G679" i="1"/>
  <c r="H687" i="1"/>
  <c r="G687" i="1"/>
  <c r="H695" i="1"/>
  <c r="G695" i="1"/>
  <c r="H703" i="1"/>
  <c r="G703" i="1"/>
  <c r="H711" i="1"/>
  <c r="G711" i="1"/>
  <c r="H307" i="1"/>
  <c r="H323" i="1"/>
  <c r="H339" i="1"/>
  <c r="H381" i="1"/>
  <c r="H397" i="1"/>
  <c r="H427" i="1"/>
  <c r="H443" i="1"/>
  <c r="G447" i="1"/>
  <c r="H457" i="1"/>
  <c r="G459" i="1"/>
  <c r="H465" i="1"/>
  <c r="H473" i="1"/>
  <c r="H481" i="1"/>
  <c r="H489" i="1"/>
  <c r="H497" i="1"/>
  <c r="H505" i="1"/>
  <c r="H513" i="1"/>
  <c r="G525" i="1"/>
  <c r="G719" i="1"/>
  <c r="H765" i="1"/>
  <c r="G765" i="1"/>
  <c r="H645" i="1"/>
  <c r="G645" i="1"/>
  <c r="H653" i="1"/>
  <c r="G653" i="1"/>
  <c r="H661" i="1"/>
  <c r="G661" i="1"/>
  <c r="H669" i="1"/>
  <c r="G669" i="1"/>
  <c r="H677" i="1"/>
  <c r="G677" i="1"/>
  <c r="H685" i="1"/>
  <c r="G685" i="1"/>
  <c r="H693" i="1"/>
  <c r="G693" i="1"/>
  <c r="H701" i="1"/>
  <c r="G701" i="1"/>
  <c r="H709" i="1"/>
  <c r="G709" i="1"/>
  <c r="H717" i="1"/>
  <c r="G717"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3" i="1"/>
  <c r="G1013" i="1"/>
  <c r="H1021" i="1"/>
  <c r="G1021" i="1"/>
  <c r="H1029" i="1"/>
  <c r="G1029" i="1"/>
  <c r="H1037" i="1"/>
  <c r="G1037" i="1"/>
  <c r="H1045" i="1"/>
  <c r="G1045" i="1"/>
  <c r="H1415" i="1"/>
  <c r="G1415" i="1"/>
  <c r="G635" i="1"/>
  <c r="G729" i="1"/>
  <c r="G745" i="1"/>
  <c r="G761" i="1"/>
  <c r="G777" i="1"/>
  <c r="G793" i="1"/>
  <c r="G809" i="1"/>
  <c r="G825" i="1"/>
  <c r="G841" i="1"/>
  <c r="G857" i="1"/>
  <c r="G873"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G807" i="1"/>
  <c r="G823" i="1"/>
  <c r="G839" i="1"/>
  <c r="G855" i="1"/>
  <c r="G871" i="1"/>
  <c r="H1019" i="1"/>
  <c r="G1019" i="1"/>
  <c r="H1027" i="1"/>
  <c r="G1027" i="1"/>
  <c r="H1035" i="1"/>
  <c r="G1035" i="1"/>
  <c r="H1043" i="1"/>
  <c r="G1043"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G723" i="1"/>
  <c r="G739" i="1"/>
  <c r="G755" i="1"/>
  <c r="G771" i="1"/>
  <c r="G787" i="1"/>
  <c r="G803" i="1"/>
  <c r="G819" i="1"/>
  <c r="G835" i="1"/>
  <c r="G851" i="1"/>
  <c r="G867" i="1"/>
  <c r="H1017" i="1"/>
  <c r="G1017" i="1"/>
  <c r="H1025" i="1"/>
  <c r="G1025" i="1"/>
  <c r="H1033" i="1"/>
  <c r="G1033" i="1"/>
  <c r="H1041" i="1"/>
  <c r="G1041" i="1"/>
  <c r="H1069" i="1"/>
  <c r="G1069" i="1"/>
  <c r="H1075" i="1"/>
  <c r="G1075" i="1"/>
  <c r="H1434" i="1"/>
  <c r="G1434" i="1"/>
  <c r="H1463" i="1"/>
  <c r="G1463" i="1"/>
  <c r="H1067" i="1"/>
  <c r="G1067" i="1"/>
  <c r="H1081" i="1"/>
  <c r="G1081" i="1"/>
  <c r="H1450" i="1"/>
  <c r="G1450" i="1"/>
  <c r="H1551" i="1"/>
  <c r="J1551" i="1"/>
  <c r="G1551" i="1"/>
  <c r="H1065" i="1"/>
  <c r="G1065" i="1"/>
  <c r="H1073" i="1"/>
  <c r="G1073" i="1"/>
  <c r="H1079" i="1"/>
  <c r="G1079" i="1"/>
  <c r="G1386" i="1"/>
  <c r="H1386" i="1"/>
  <c r="H1393" i="1"/>
  <c r="G1393" i="1"/>
  <c r="H1377" i="1"/>
  <c r="G1377" i="1"/>
  <c r="H1418" i="1"/>
  <c r="G1418" i="1"/>
  <c r="H1447" i="1"/>
  <c r="G1447" i="1"/>
  <c r="H1482" i="1"/>
  <c r="G1482" i="1"/>
  <c r="H1492" i="1"/>
  <c r="G1492" i="1"/>
  <c r="H1071" i="1"/>
  <c r="G1071" i="1"/>
  <c r="H1077" i="1"/>
  <c r="G1077" i="1"/>
  <c r="H1466" i="1"/>
  <c r="G1466" i="1"/>
  <c r="H1400" i="1"/>
  <c r="G1400" i="1"/>
  <c r="H1412" i="1"/>
  <c r="G1412" i="1"/>
  <c r="H1428" i="1"/>
  <c r="G1428" i="1"/>
  <c r="H1444" i="1"/>
  <c r="G1444" i="1"/>
  <c r="H1460" i="1"/>
  <c r="G1460" i="1"/>
  <c r="H1476" i="1"/>
  <c r="G1476" i="1"/>
  <c r="H1486" i="1"/>
  <c r="G1486" i="1"/>
  <c r="H1502" i="1"/>
  <c r="G1502" i="1"/>
  <c r="G1509" i="1"/>
  <c r="H1509" i="1"/>
  <c r="G1620" i="1"/>
  <c r="H1620" i="1"/>
  <c r="H1406" i="1"/>
  <c r="G1406" i="1"/>
  <c r="H1422" i="1"/>
  <c r="G1422" i="1"/>
  <c r="H1438" i="1"/>
  <c r="G1438" i="1"/>
  <c r="H1454" i="1"/>
  <c r="G1454" i="1"/>
  <c r="H1470" i="1"/>
  <c r="G1470" i="1"/>
  <c r="H1496" i="1"/>
  <c r="G1496" i="1"/>
  <c r="G1612" i="1"/>
  <c r="H1612"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H1384" i="1"/>
  <c r="G1391" i="1"/>
  <c r="G1403" i="1"/>
  <c r="G1409" i="1"/>
  <c r="H1416" i="1"/>
  <c r="G1416" i="1"/>
  <c r="G1425" i="1"/>
  <c r="H1432" i="1"/>
  <c r="G1432" i="1"/>
  <c r="G1441" i="1"/>
  <c r="H1448" i="1"/>
  <c r="G1448" i="1"/>
  <c r="G1457" i="1"/>
  <c r="H1464" i="1"/>
  <c r="G1464" i="1"/>
  <c r="H1480" i="1"/>
  <c r="G1480" i="1"/>
  <c r="H1490" i="1"/>
  <c r="G1490" i="1"/>
  <c r="H1506" i="1"/>
  <c r="G1506" i="1"/>
  <c r="H1524" i="1"/>
  <c r="G1524" i="1"/>
  <c r="H1528" i="1"/>
  <c r="G1528" i="1"/>
  <c r="J1557" i="1"/>
  <c r="G1604" i="1"/>
  <c r="H1604" i="1"/>
  <c r="H1382" i="1"/>
  <c r="G1389" i="1"/>
  <c r="H1398" i="1"/>
  <c r="H1410" i="1"/>
  <c r="G1410" i="1"/>
  <c r="G1419" i="1"/>
  <c r="H1426" i="1"/>
  <c r="G1426" i="1"/>
  <c r="G1435" i="1"/>
  <c r="H1442" i="1"/>
  <c r="G1442" i="1"/>
  <c r="G1451" i="1"/>
  <c r="H1458" i="1"/>
  <c r="G1458" i="1"/>
  <c r="G1467" i="1"/>
  <c r="H1474" i="1"/>
  <c r="G1474" i="1"/>
  <c r="H1500" i="1"/>
  <c r="G1500" i="1"/>
  <c r="H1568" i="1"/>
  <c r="J1568" i="1"/>
  <c r="G1568" i="1"/>
  <c r="G1660" i="1"/>
  <c r="H1660" i="1"/>
  <c r="H1380" i="1"/>
  <c r="G1387" i="1"/>
  <c r="H1396" i="1"/>
  <c r="G1401" i="1"/>
  <c r="H1404" i="1"/>
  <c r="G1404" i="1"/>
  <c r="G1413" i="1"/>
  <c r="H1420" i="1"/>
  <c r="G1420" i="1"/>
  <c r="G1429" i="1"/>
  <c r="H1436" i="1"/>
  <c r="G1436" i="1"/>
  <c r="G1445" i="1"/>
  <c r="H1452" i="1"/>
  <c r="G1452" i="1"/>
  <c r="G1461" i="1"/>
  <c r="H1468" i="1"/>
  <c r="G1468" i="1"/>
  <c r="H1484" i="1"/>
  <c r="G1484" i="1"/>
  <c r="H1494" i="1"/>
  <c r="G1494" i="1"/>
  <c r="G1525" i="1"/>
  <c r="H1525" i="1"/>
  <c r="G1541" i="1"/>
  <c r="I1541" i="1" s="1"/>
  <c r="J1541" i="1"/>
  <c r="J1543" i="1"/>
  <c r="H1543" i="1"/>
  <c r="G1543" i="1"/>
  <c r="I1543" i="1" s="1"/>
  <c r="H1555" i="1"/>
  <c r="G1555" i="1"/>
  <c r="G1652" i="1"/>
  <c r="H1652" i="1"/>
  <c r="H1378" i="1"/>
  <c r="G1385" i="1"/>
  <c r="H1394" i="1"/>
  <c r="H1401" i="1"/>
  <c r="G1407" i="1"/>
  <c r="H1414" i="1"/>
  <c r="G1414" i="1"/>
  <c r="H1430" i="1"/>
  <c r="G1430" i="1"/>
  <c r="H1446" i="1"/>
  <c r="G1446" i="1"/>
  <c r="H1462" i="1"/>
  <c r="G1462" i="1"/>
  <c r="H1478" i="1"/>
  <c r="G1478" i="1"/>
  <c r="H1488" i="1"/>
  <c r="G1488" i="1"/>
  <c r="H1504" i="1"/>
  <c r="G1504" i="1"/>
  <c r="G1644" i="1"/>
  <c r="H1644" i="1"/>
  <c r="H1376" i="1"/>
  <c r="H1392" i="1"/>
  <c r="H1402" i="1"/>
  <c r="G1402" i="1"/>
  <c r="H1408" i="1"/>
  <c r="G1408" i="1"/>
  <c r="G1417" i="1"/>
  <c r="H1424" i="1"/>
  <c r="G1424" i="1"/>
  <c r="G1433" i="1"/>
  <c r="H1440" i="1"/>
  <c r="G1440" i="1"/>
  <c r="G1449" i="1"/>
  <c r="H1456" i="1"/>
  <c r="G1456" i="1"/>
  <c r="G1465" i="1"/>
  <c r="H1472" i="1"/>
  <c r="G1472" i="1"/>
  <c r="H1498" i="1"/>
  <c r="G1498" i="1"/>
  <c r="H1508" i="1"/>
  <c r="G1508" i="1"/>
  <c r="H1512" i="1"/>
  <c r="G1512" i="1"/>
  <c r="H1541" i="1"/>
  <c r="H1564" i="1"/>
  <c r="J1564" i="1"/>
  <c r="G1564" i="1"/>
  <c r="I1564" i="1" s="1"/>
  <c r="G1636" i="1"/>
  <c r="H1636" i="1"/>
  <c r="G1515" i="1"/>
  <c r="H1518" i="1"/>
  <c r="G1518" i="1"/>
  <c r="G1531" i="1"/>
  <c r="H1534" i="1"/>
  <c r="G1534" i="1"/>
  <c r="H1559" i="1"/>
  <c r="G1559" i="1"/>
  <c r="H1563" i="1"/>
  <c r="G1563" i="1"/>
  <c r="F125" i="4"/>
  <c r="E230" i="4"/>
  <c r="D226" i="1" s="1"/>
  <c r="D361" i="4"/>
  <c r="F366" i="4"/>
  <c r="F393" i="4"/>
  <c r="D373" i="4"/>
  <c r="F7" i="5"/>
  <c r="H22" i="3"/>
  <c r="I22" i="3"/>
  <c r="E141" i="6"/>
  <c r="I27" i="3"/>
  <c r="E5" i="7"/>
  <c r="D1539" i="1"/>
  <c r="H1539" i="1" s="1"/>
  <c r="H1515" i="1"/>
  <c r="H1522" i="1"/>
  <c r="G1522" i="1"/>
  <c r="H1531" i="1"/>
  <c r="H1545" i="1"/>
  <c r="I1545" i="1" s="1"/>
  <c r="H1547" i="1"/>
  <c r="G1547" i="1"/>
  <c r="J1559" i="1"/>
  <c r="H1577" i="1"/>
  <c r="G1577" i="1"/>
  <c r="G1513" i="1"/>
  <c r="H1516" i="1"/>
  <c r="G1516" i="1"/>
  <c r="G1529" i="1"/>
  <c r="H1532" i="1"/>
  <c r="G1532" i="1"/>
  <c r="G1539" i="1"/>
  <c r="H1549" i="1"/>
  <c r="G1549" i="1"/>
  <c r="H1553" i="1"/>
  <c r="G1553" i="1"/>
  <c r="I1553" i="1" s="1"/>
  <c r="J1560" i="1"/>
  <c r="G1560" i="1"/>
  <c r="I1560" i="1" s="1"/>
  <c r="H1566" i="1"/>
  <c r="G1566" i="1"/>
  <c r="I1566" i="1" s="1"/>
  <c r="H1586" i="1"/>
  <c r="G1586" i="1"/>
  <c r="F82" i="4"/>
  <c r="D262" i="4"/>
  <c r="F263" i="4"/>
  <c r="G1507" i="1"/>
  <c r="H1510" i="1"/>
  <c r="G1510" i="1"/>
  <c r="G1523" i="1"/>
  <c r="H1526" i="1"/>
  <c r="G1526" i="1"/>
  <c r="J1544" i="1"/>
  <c r="J1573" i="1"/>
  <c r="H1573" i="1"/>
  <c r="G1573" i="1"/>
  <c r="I1573" i="1" s="1"/>
  <c r="J1580" i="1"/>
  <c r="H1580" i="1"/>
  <c r="G1580" i="1"/>
  <c r="I1580" i="1" s="1"/>
  <c r="H1594" i="1"/>
  <c r="G1594" i="1"/>
  <c r="H1520" i="1"/>
  <c r="G1520" i="1"/>
  <c r="H1536" i="1"/>
  <c r="G1536" i="1"/>
  <c r="H1540" i="1"/>
  <c r="G1540" i="1"/>
  <c r="H1556" i="1"/>
  <c r="G1556" i="1"/>
  <c r="H1602" i="1"/>
  <c r="G1602" i="1"/>
  <c r="H1610" i="1"/>
  <c r="G1610" i="1"/>
  <c r="H1618" i="1"/>
  <c r="G1618" i="1"/>
  <c r="H1626" i="1"/>
  <c r="G1626" i="1"/>
  <c r="H1634" i="1"/>
  <c r="G1634" i="1"/>
  <c r="H1642" i="1"/>
  <c r="G1642" i="1"/>
  <c r="H1650" i="1"/>
  <c r="G1650" i="1"/>
  <c r="H1658" i="1"/>
  <c r="G1658" i="1"/>
  <c r="H1507" i="1"/>
  <c r="G1511" i="1"/>
  <c r="H1514" i="1"/>
  <c r="G1514" i="1"/>
  <c r="H1523" i="1"/>
  <c r="G1527" i="1"/>
  <c r="H1530" i="1"/>
  <c r="G1530" i="1"/>
  <c r="J1550" i="1"/>
  <c r="G1550" i="1"/>
  <c r="I1550" i="1" s="1"/>
  <c r="J1554" i="1"/>
  <c r="G1554" i="1"/>
  <c r="I1554" i="1" s="1"/>
  <c r="H1557" i="1"/>
  <c r="I1557" i="1" s="1"/>
  <c r="H1561" i="1"/>
  <c r="I1561" i="1" s="1"/>
  <c r="J1567" i="1"/>
  <c r="G1567" i="1"/>
  <c r="I1567" i="1" s="1"/>
  <c r="H1571" i="1"/>
  <c r="G1571" i="1"/>
  <c r="J1574" i="1"/>
  <c r="H1574" i="1"/>
  <c r="I1574" i="1" s="1"/>
  <c r="J1581" i="1"/>
  <c r="H1581" i="1"/>
  <c r="I1581" i="1" s="1"/>
  <c r="H1588" i="1"/>
  <c r="H1666" i="1"/>
  <c r="G1666" i="1"/>
  <c r="H1674" i="1"/>
  <c r="G1674" i="1"/>
  <c r="H1682" i="1"/>
  <c r="G1682" i="1"/>
  <c r="H24" i="9"/>
  <c r="G24" i="9"/>
  <c r="E24" i="9" s="1"/>
  <c r="F12" i="5"/>
  <c r="J1579" i="1"/>
  <c r="D106" i="4"/>
  <c r="D6" i="4" s="1"/>
  <c r="F126" i="4"/>
  <c r="D164" i="4"/>
  <c r="F216" i="4"/>
  <c r="H336" i="9"/>
  <c r="E177" i="5"/>
  <c r="D202" i="4"/>
  <c r="D152" i="4" s="1"/>
  <c r="F222" i="4"/>
  <c r="D321" i="4"/>
  <c r="E373" i="4"/>
  <c r="F274" i="5"/>
  <c r="D251" i="5"/>
  <c r="K1481" i="9"/>
  <c r="G344" i="9"/>
  <c r="E344" i="9" s="1"/>
  <c r="B344" i="9" s="1"/>
  <c r="G1570" i="1"/>
  <c r="I1570" i="1" s="1"/>
  <c r="G1576" i="1"/>
  <c r="I1576" i="1" s="1"/>
  <c r="G1587" i="1"/>
  <c r="G1595" i="1"/>
  <c r="G1603" i="1"/>
  <c r="G1611" i="1"/>
  <c r="G1619" i="1"/>
  <c r="G1627" i="1"/>
  <c r="G1635" i="1"/>
  <c r="G1643" i="1"/>
  <c r="G1651" i="1"/>
  <c r="G1659" i="1"/>
  <c r="G1667" i="1"/>
  <c r="G1675" i="1"/>
  <c r="G1683" i="1"/>
  <c r="E430" i="4"/>
  <c r="F648" i="4"/>
  <c r="D5" i="7"/>
  <c r="D647" i="4"/>
  <c r="E339" i="9"/>
  <c r="B339" i="9" s="1"/>
  <c r="H180" i="9"/>
  <c r="G196" i="9"/>
  <c r="E196" i="9" s="1"/>
  <c r="B196" i="9" s="1"/>
  <c r="D430" i="4"/>
  <c r="D178" i="5"/>
  <c r="B120" i="9"/>
  <c r="G186" i="9"/>
  <c r="E186" i="9" s="1"/>
  <c r="B186" i="9" s="1"/>
  <c r="G202" i="9"/>
  <c r="E202" i="9" s="1"/>
  <c r="B202" i="9" s="1"/>
  <c r="G316" i="9"/>
  <c r="D535" i="4"/>
  <c r="F581" i="4"/>
  <c r="F609" i="4"/>
  <c r="D629" i="4"/>
  <c r="D88" i="5"/>
  <c r="F136" i="5"/>
  <c r="E337" i="9"/>
  <c r="B337" i="9" s="1"/>
  <c r="D203" i="5"/>
  <c r="F219" i="5"/>
  <c r="F277" i="5"/>
  <c r="F5" i="6"/>
  <c r="D35" i="6"/>
  <c r="I10" i="9"/>
  <c r="B97" i="9"/>
  <c r="G192" i="9"/>
  <c r="E192" i="9" s="1"/>
  <c r="B192" i="9" s="1"/>
  <c r="F298" i="9"/>
  <c r="E88" i="5"/>
  <c r="D1093" i="1" s="1"/>
  <c r="E99" i="9"/>
  <c r="B99" i="9" s="1"/>
  <c r="B112" i="9"/>
  <c r="E139" i="9"/>
  <c r="B139" i="9" s="1"/>
  <c r="B149" i="9"/>
  <c r="G182" i="9"/>
  <c r="E182" i="9" s="1"/>
  <c r="B182" i="9" s="1"/>
  <c r="G198" i="9"/>
  <c r="E198" i="9" s="1"/>
  <c r="B198" i="9" s="1"/>
  <c r="F242" i="9"/>
  <c r="B242" i="9" s="1"/>
  <c r="B247" i="9"/>
  <c r="B252" i="9"/>
  <c r="B259" i="9"/>
  <c r="B273" i="9"/>
  <c r="B285" i="9"/>
  <c r="E319" i="9"/>
  <c r="B319" i="9" s="1"/>
  <c r="E156" i="9"/>
  <c r="B156" i="9" s="1"/>
  <c r="D89" i="6"/>
  <c r="G188" i="9"/>
  <c r="E188" i="9" s="1"/>
  <c r="B188" i="9" s="1"/>
  <c r="G204" i="9"/>
  <c r="E204" i="9" s="1"/>
  <c r="B204" i="9" s="1"/>
  <c r="H315" i="9"/>
  <c r="E315" i="9" s="1"/>
  <c r="B315" i="9" s="1"/>
  <c r="H316" i="9"/>
  <c r="G343" i="9"/>
  <c r="E343" i="9" s="1"/>
  <c r="B104" i="9"/>
  <c r="F607" i="4"/>
  <c r="F150" i="5"/>
  <c r="D141" i="6"/>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47" i="9"/>
  <c r="B147" i="9" s="1"/>
  <c r="G184" i="9"/>
  <c r="E184" i="9" s="1"/>
  <c r="B184" i="9" s="1"/>
  <c r="G200" i="9"/>
  <c r="E200" i="9" s="1"/>
  <c r="B200" i="9" s="1"/>
  <c r="F250" i="9"/>
  <c r="B250" i="9" s="1"/>
  <c r="B255" i="9"/>
  <c r="F89" i="5"/>
  <c r="D147" i="5"/>
  <c r="B96" i="9"/>
  <c r="B113" i="9"/>
  <c r="E115" i="9"/>
  <c r="B115" i="9" s="1"/>
  <c r="B165" i="9"/>
  <c r="G190" i="9"/>
  <c r="E190" i="9" s="1"/>
  <c r="B190" i="9" s="1"/>
  <c r="G206" i="9"/>
  <c r="E206" i="9" s="1"/>
  <c r="B206" i="9" s="1"/>
  <c r="B241" i="9"/>
  <c r="B253" i="9"/>
  <c r="F274" i="9"/>
  <c r="B274" i="9" s="1"/>
  <c r="B284" i="9"/>
  <c r="B291" i="9"/>
  <c r="B303" i="9"/>
  <c r="E327" i="9"/>
  <c r="B327" i="9" s="1"/>
  <c r="F7" i="4" l="1"/>
  <c r="D3" i="1"/>
  <c r="E6" i="4"/>
  <c r="H18" i="3"/>
  <c r="D299" i="4"/>
  <c r="C148" i="1"/>
  <c r="D422" i="4"/>
  <c r="F6" i="4"/>
  <c r="H17" i="3"/>
  <c r="C2" i="1"/>
  <c r="F147" i="5"/>
  <c r="C1152" i="1"/>
  <c r="E342" i="9"/>
  <c r="I11" i="3" s="1"/>
  <c r="B343" i="9"/>
  <c r="E639" i="4"/>
  <c r="D633" i="1" s="1"/>
  <c r="D424" i="1"/>
  <c r="F141" i="6"/>
  <c r="H31" i="3"/>
  <c r="C1537" i="1"/>
  <c r="D640" i="4"/>
  <c r="F535" i="4"/>
  <c r="C529" i="1"/>
  <c r="G348" i="9"/>
  <c r="E348" i="9" s="1"/>
  <c r="F202" i="4"/>
  <c r="C198" i="1"/>
  <c r="H226" i="1"/>
  <c r="G226" i="1"/>
  <c r="D308" i="4"/>
  <c r="F309" i="4"/>
  <c r="C304" i="1"/>
  <c r="G338" i="9"/>
  <c r="E338" i="9" s="1"/>
  <c r="B338" i="9" s="1"/>
  <c r="F203" i="5"/>
  <c r="C1207" i="1"/>
  <c r="E316" i="9"/>
  <c r="B316" i="9" s="1"/>
  <c r="E176" i="5"/>
  <c r="D1180" i="1" s="1"/>
  <c r="H19" i="9"/>
  <c r="E19" i="9" s="1"/>
  <c r="B19" i="9" s="1"/>
  <c r="I24" i="3"/>
  <c r="D1181" i="1"/>
  <c r="B24" i="9"/>
  <c r="F262" i="4"/>
  <c r="C258" i="1"/>
  <c r="F321" i="4"/>
  <c r="C316" i="1"/>
  <c r="E309" i="9"/>
  <c r="B309" i="9" s="1"/>
  <c r="F647" i="4"/>
  <c r="C641" i="1"/>
  <c r="F251" i="5"/>
  <c r="H25" i="3"/>
  <c r="C1255" i="1"/>
  <c r="I33" i="3"/>
  <c r="D1538" i="1"/>
  <c r="E640" i="4"/>
  <c r="D634" i="1" s="1"/>
  <c r="F106" i="4"/>
  <c r="C102" i="1"/>
  <c r="D360" i="4"/>
  <c r="F361" i="4"/>
  <c r="C356" i="1"/>
  <c r="F89" i="6"/>
  <c r="C1485" i="1"/>
  <c r="E422" i="4"/>
  <c r="I17" i="3"/>
  <c r="D2" i="1"/>
  <c r="F373" i="4"/>
  <c r="C368" i="1"/>
  <c r="D69" i="5"/>
  <c r="F88" i="5"/>
  <c r="C1093" i="1"/>
  <c r="G336" i="9"/>
  <c r="E336" i="9" s="1"/>
  <c r="B336" i="9" s="1"/>
  <c r="D177" i="5"/>
  <c r="F178" i="5"/>
  <c r="C1182" i="1"/>
  <c r="G346" i="9"/>
  <c r="E346" i="9" s="1"/>
  <c r="H33" i="3"/>
  <c r="C1538" i="1"/>
  <c r="F164" i="4"/>
  <c r="C160" i="1"/>
  <c r="I1549" i="1"/>
  <c r="D1537" i="1"/>
  <c r="I31" i="3"/>
  <c r="E310" i="9"/>
  <c r="B310" i="9" s="1"/>
  <c r="F228" i="9"/>
  <c r="B228" i="9" s="1"/>
  <c r="F35" i="6"/>
  <c r="H28" i="3"/>
  <c r="C1431" i="1"/>
  <c r="F629" i="4"/>
  <c r="C623" i="1"/>
  <c r="D639" i="4"/>
  <c r="F430" i="4"/>
  <c r="C424" i="1"/>
  <c r="E69" i="5"/>
  <c r="E360" i="4"/>
  <c r="D368" i="1"/>
  <c r="E152" i="4"/>
  <c r="F152" i="4" s="1"/>
  <c r="I1559" i="1"/>
  <c r="I1568" i="1"/>
  <c r="I1551" i="1"/>
  <c r="H3" i="1" l="1"/>
  <c r="G3" i="1"/>
  <c r="E347" i="9"/>
  <c r="B348" i="9"/>
  <c r="H304" i="1"/>
  <c r="G304" i="1"/>
  <c r="E418" i="4"/>
  <c r="D413" i="1" s="1"/>
  <c r="D355" i="1"/>
  <c r="E417" i="4"/>
  <c r="D412" i="1" s="1"/>
  <c r="H1093" i="1"/>
  <c r="G1093" i="1"/>
  <c r="F422" i="4"/>
  <c r="D643" i="4"/>
  <c r="D424" i="4"/>
  <c r="C417" i="1"/>
  <c r="F69" i="5"/>
  <c r="H23" i="3"/>
  <c r="C1074" i="1"/>
  <c r="D6" i="5"/>
  <c r="G316" i="1"/>
  <c r="H316" i="1"/>
  <c r="D417" i="4"/>
  <c r="F308" i="4"/>
  <c r="C303" i="1"/>
  <c r="F640" i="4"/>
  <c r="C634" i="1"/>
  <c r="G1152" i="1"/>
  <c r="H1152" i="1"/>
  <c r="E643" i="4"/>
  <c r="D417" i="1"/>
  <c r="H529" i="1"/>
  <c r="G529" i="1"/>
  <c r="I23" i="3"/>
  <c r="D1074" i="1"/>
  <c r="E6" i="5"/>
  <c r="H424" i="1"/>
  <c r="G424" i="1"/>
  <c r="B346" i="9"/>
  <c r="E345" i="9"/>
  <c r="I10" i="3" s="1"/>
  <c r="H368" i="1"/>
  <c r="G368" i="1"/>
  <c r="H356" i="1"/>
  <c r="G356" i="1"/>
  <c r="H1255" i="1"/>
  <c r="G1255" i="1"/>
  <c r="G1537" i="1"/>
  <c r="H1537" i="1"/>
  <c r="D423" i="4"/>
  <c r="D301" i="4"/>
  <c r="C295" i="1"/>
  <c r="F639" i="4"/>
  <c r="C633" i="1"/>
  <c r="G1182" i="1"/>
  <c r="H1182" i="1"/>
  <c r="H258" i="1"/>
  <c r="G258" i="1"/>
  <c r="H2" i="1"/>
  <c r="G2" i="1"/>
  <c r="H160" i="1"/>
  <c r="G160" i="1"/>
  <c r="H1485" i="1"/>
  <c r="G1485" i="1"/>
  <c r="G623" i="1"/>
  <c r="H623" i="1"/>
  <c r="D418" i="4"/>
  <c r="F360" i="4"/>
  <c r="C355" i="1"/>
  <c r="H1207" i="1"/>
  <c r="G1207" i="1"/>
  <c r="H198" i="1"/>
  <c r="G198" i="1"/>
  <c r="D300" i="4"/>
  <c r="H1431" i="1"/>
  <c r="G1431" i="1"/>
  <c r="H9" i="3"/>
  <c r="H1538" i="1"/>
  <c r="G1538" i="1"/>
  <c r="I18" i="3"/>
  <c r="E299" i="4"/>
  <c r="F299" i="4" s="1"/>
  <c r="D148" i="1"/>
  <c r="H148" i="1" s="1"/>
  <c r="D176" i="5"/>
  <c r="F177" i="5"/>
  <c r="H24" i="3"/>
  <c r="C1181" i="1"/>
  <c r="H102" i="1"/>
  <c r="G102" i="1"/>
  <c r="H641" i="1"/>
  <c r="G641" i="1"/>
  <c r="K3" i="9" l="1"/>
  <c r="I9" i="3"/>
  <c r="H355" i="1"/>
  <c r="G355" i="1"/>
  <c r="H633" i="1"/>
  <c r="G633" i="1"/>
  <c r="H303" i="1"/>
  <c r="G303" i="1"/>
  <c r="D637" i="1"/>
  <c r="H417" i="1"/>
  <c r="G417" i="1"/>
  <c r="F418" i="4"/>
  <c r="C413" i="1"/>
  <c r="H299" i="9"/>
  <c r="D1011" i="1"/>
  <c r="G148" i="1"/>
  <c r="F417" i="4"/>
  <c r="C412" i="1"/>
  <c r="C419" i="1"/>
  <c r="F643" i="4"/>
  <c r="D645" i="4"/>
  <c r="C637" i="1"/>
  <c r="F176" i="5"/>
  <c r="C1180" i="1"/>
  <c r="E423" i="4"/>
  <c r="E301" i="4"/>
  <c r="D297" i="1" s="1"/>
  <c r="D295" i="1"/>
  <c r="E300" i="4"/>
  <c r="D296" i="1" s="1"/>
  <c r="F301" i="4"/>
  <c r="C297" i="1"/>
  <c r="D644" i="4"/>
  <c r="D425" i="4"/>
  <c r="F423" i="4"/>
  <c r="C418" i="1"/>
  <c r="G20" i="9"/>
  <c r="F6" i="5"/>
  <c r="G306" i="9"/>
  <c r="E306" i="9" s="1"/>
  <c r="B306" i="9" s="1"/>
  <c r="G299" i="9"/>
  <c r="C1011" i="1"/>
  <c r="H1181" i="1"/>
  <c r="G1181" i="1"/>
  <c r="F300" i="4"/>
  <c r="C296" i="1"/>
  <c r="G634" i="1"/>
  <c r="H634" i="1"/>
  <c r="G1074" i="1"/>
  <c r="H1074" i="1"/>
  <c r="H413" i="1" l="1"/>
  <c r="G413" i="1"/>
  <c r="F425" i="4"/>
  <c r="C420" i="1"/>
  <c r="G296" i="1"/>
  <c r="H296" i="1"/>
  <c r="C639" i="1"/>
  <c r="E425" i="4"/>
  <c r="D420" i="1" s="1"/>
  <c r="E644" i="4"/>
  <c r="D418" i="1"/>
  <c r="H418" i="1" s="1"/>
  <c r="H20" i="9"/>
  <c r="E20" i="9" s="1"/>
  <c r="B20" i="9" s="1"/>
  <c r="E424" i="4"/>
  <c r="H8" i="3"/>
  <c r="H1011" i="1"/>
  <c r="G1011" i="1"/>
  <c r="D646" i="4"/>
  <c r="D649" i="4" s="1"/>
  <c r="F644" i="4"/>
  <c r="C638" i="1"/>
  <c r="H295" i="1"/>
  <c r="E299" i="9"/>
  <c r="H297" i="1"/>
  <c r="G297" i="1"/>
  <c r="G1180" i="1"/>
  <c r="H1180" i="1"/>
  <c r="H412" i="1"/>
  <c r="G412" i="1"/>
  <c r="G295" i="1"/>
  <c r="H637" i="1"/>
  <c r="G637" i="1"/>
  <c r="H19" i="3" l="1"/>
  <c r="C643" i="1"/>
  <c r="E646" i="4"/>
  <c r="D638" i="1"/>
  <c r="H638" i="1" s="1"/>
  <c r="E645" i="4"/>
  <c r="H420" i="1"/>
  <c r="G420" i="1"/>
  <c r="M3" i="9"/>
  <c r="G418" i="1"/>
  <c r="F646" i="4"/>
  <c r="D650" i="4"/>
  <c r="C640" i="1"/>
  <c r="B299" i="9"/>
  <c r="D419" i="1"/>
  <c r="F424" i="4"/>
  <c r="E649" i="4" l="1"/>
  <c r="D639" i="1"/>
  <c r="F645" i="4"/>
  <c r="F650" i="4"/>
  <c r="H20" i="3"/>
  <c r="C644" i="1"/>
  <c r="E650" i="4"/>
  <c r="D640" i="1"/>
  <c r="H640" i="1" s="1"/>
  <c r="G419" i="1"/>
  <c r="H419" i="1"/>
  <c r="G638" i="1"/>
  <c r="H334" i="9"/>
  <c r="G334" i="9"/>
  <c r="E334" i="9" s="1"/>
  <c r="G640" i="1" l="1"/>
  <c r="I20" i="3"/>
  <c r="D644" i="1"/>
  <c r="H644" i="1"/>
  <c r="G644" i="1"/>
  <c r="B334" i="9"/>
  <c r="E298" i="9"/>
  <c r="I8" i="3" s="1"/>
  <c r="G639" i="1"/>
  <c r="H639" i="1"/>
  <c r="I19" i="3"/>
  <c r="D643" i="1"/>
  <c r="F649" i="4"/>
  <c r="G297" i="9"/>
  <c r="E297" i="9" s="1"/>
  <c r="B297" i="9" s="1"/>
  <c r="H643" i="1" l="1"/>
  <c r="G643" i="1"/>
  <c r="H7" i="3"/>
  <c r="J3" i="9" l="1"/>
  <c r="G295" i="9" l="1"/>
  <c r="L293" i="9"/>
  <c r="F293" i="9" s="1"/>
  <c r="H18" i="9"/>
  <c r="H295" i="9"/>
  <c r="G18" i="9"/>
  <c r="E18" i="9" s="1"/>
  <c r="B18" i="9" s="1"/>
  <c r="H21" i="9"/>
  <c r="I17" i="9"/>
  <c r="G16" i="9"/>
  <c r="E16" i="9" s="1"/>
  <c r="J11" i="9"/>
  <c r="I8" i="9"/>
  <c r="K6" i="9"/>
  <c r="J17" i="9"/>
  <c r="M16" i="9"/>
  <c r="H22" i="9"/>
  <c r="I9" i="9"/>
  <c r="K9" i="9"/>
  <c r="H17" i="9"/>
  <c r="H16" i="9"/>
  <c r="J5" i="9"/>
  <c r="J12" i="9"/>
  <c r="I11" i="9"/>
  <c r="K12" i="9"/>
  <c r="J6" i="9"/>
  <c r="G21" i="9"/>
  <c r="I5" i="9"/>
  <c r="K8" i="9"/>
  <c r="G22" i="9"/>
  <c r="J8" i="9"/>
  <c r="K5" i="9"/>
  <c r="J7" i="9"/>
  <c r="I6" i="9"/>
  <c r="E6" i="9" s="1"/>
  <c r="B6" i="9" s="1"/>
  <c r="L15" i="9"/>
  <c r="F15" i="9" s="1"/>
  <c r="K7" i="9"/>
  <c r="K11" i="9"/>
  <c r="J13" i="9"/>
  <c r="I7" i="9"/>
  <c r="K10" i="9"/>
  <c r="J9" i="9"/>
  <c r="I13" i="9"/>
  <c r="E13" i="9" s="1"/>
  <c r="B13" i="9" s="1"/>
  <c r="H15" i="9"/>
  <c r="J10" i="9"/>
  <c r="I12" i="9"/>
  <c r="G15" i="9"/>
  <c r="L16" i="9"/>
  <c r="K13" i="9"/>
  <c r="M15" i="9"/>
  <c r="G17" i="9"/>
  <c r="E17" i="9" s="1"/>
  <c r="B17" i="9" s="1"/>
  <c r="F16" i="9" l="1"/>
  <c r="B16" i="9" s="1"/>
  <c r="E21" i="9"/>
  <c r="B21" i="9" s="1"/>
  <c r="E12" i="9"/>
  <c r="B12" i="9" s="1"/>
  <c r="E9" i="9"/>
  <c r="B9" i="9" s="1"/>
  <c r="E11" i="9"/>
  <c r="B11" i="9" s="1"/>
  <c r="E7" i="9"/>
  <c r="B7" i="9" s="1"/>
  <c r="E15" i="9"/>
  <c r="E22" i="9"/>
  <c r="B22" i="9" s="1"/>
  <c r="E8" i="9"/>
  <c r="B8" i="9" s="1"/>
  <c r="B293" i="9"/>
  <c r="F23" i="9"/>
  <c r="E10" i="9"/>
  <c r="B10" i="9" s="1"/>
  <c r="E5" i="9"/>
  <c r="E295" i="9"/>
  <c r="F14" i="9" l="1"/>
  <c r="F3" i="9"/>
  <c r="B15" i="9"/>
  <c r="E14" i="9"/>
  <c r="I13" i="3" s="1"/>
  <c r="B295" i="9"/>
  <c r="E23" i="9"/>
  <c r="I7" i="3" s="1"/>
  <c r="B5" i="9"/>
  <c r="E4" i="9"/>
  <c r="E3" i="9" l="1"/>
</calcChain>
</file>

<file path=xl/sharedStrings.xml><?xml version="1.0" encoding="utf-8"?>
<sst xmlns="http://schemas.openxmlformats.org/spreadsheetml/2006/main" count="4733" uniqueCount="3656">
  <si>
    <t>Obveznik:</t>
  </si>
  <si>
    <t>36532 - OPĆINA LOVAS</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</si>
  <si>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</si>
  <si>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</si>
  <si>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</si>
  <si>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</si>
  <si>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</si>
  <si>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</si>
  <si>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</si>
  <si>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</si>
  <si>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</si>
  <si>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</si>
  <si>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</si>
  <si>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</si>
  <si>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</si>
  <si>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</si>
  <si>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</si>
  <si>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</si>
  <si>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</si>
  <si>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</si>
  <si>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</si>
  <si>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</si>
  <si>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</si>
  <si>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</si>
  <si>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</si>
  <si>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</si>
  <si>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</si>
  <si>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</si>
  <si>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</si>
  <si>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</si>
  <si>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</si>
  <si>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</si>
  <si>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</si>
  <si>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</si>
  <si>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</si>
  <si>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</si>
  <si>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</si>
  <si>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</si>
  <si>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</si>
  <si>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</si>
  <si>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</si>
  <si>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</si>
  <si>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</si>
  <si>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</si>
  <si>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</si>
  <si>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</si>
  <si>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</si>
  <si>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</si>
  <si>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</si>
  <si>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</si>
  <si>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</si>
  <si>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</si>
  <si>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</si>
  <si>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</si>
  <si>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</si>
  <si>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</si>
  <si>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</si>
  <si>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</si>
  <si>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</si>
  <si>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</si>
  <si>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</si>
  <si>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</si>
  <si>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</si>
  <si>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</si>
  <si>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</si>
  <si>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</si>
  <si>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</si>
  <si>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</si>
  <si>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</si>
  <si>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</si>
  <si>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</si>
  <si>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</si>
  <si>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</si>
  <si>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</si>
  <si>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</si>
  <si>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</si>
  <si>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</si>
  <si>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</si>
  <si>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</si>
  <si>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</si>
  <si>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</si>
  <si>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</si>
  <si>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</si>
  <si>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</si>
  <si>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</si>
  <si>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</si>
  <si>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</si>
  <si>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</si>
  <si>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</si>
  <si>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</si>
  <si>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</si>
  <si>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</si>
  <si>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</si>
  <si>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</si>
  <si>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</si>
  <si>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</si>
  <si>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</si>
  <si>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</si>
  <si>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</si>
  <si>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</si>
  <si>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</si>
  <si>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</si>
  <si>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</si>
  <si>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</si>
  <si>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</si>
  <si>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</si>
  <si>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</si>
  <si>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</si>
  <si>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</si>
  <si>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</si>
  <si>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</si>
  <si>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</si>
  <si>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</si>
  <si>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</si>
  <si>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</si>
  <si>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</si>
  <si>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</si>
  <si>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</si>
  <si>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</si>
  <si>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</si>
  <si>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</si>
  <si>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</si>
  <si>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</si>
  <si>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</si>
  <si>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</si>
  <si>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</si>
  <si>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</si>
  <si>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</si>
  <si>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</si>
  <si>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</si>
  <si>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</si>
  <si>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</si>
  <si>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</si>
  <si>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</si>
  <si>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</si>
  <si>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</si>
  <si>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</si>
  <si>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</si>
  <si>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</si>
  <si>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</si>
  <si>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</si>
  <si>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</si>
  <si>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</si>
  <si>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</si>
  <si>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</si>
  <si>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</si>
  <si>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</si>
  <si>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</si>
  <si>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</si>
  <si>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</si>
  <si>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</si>
  <si>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</si>
  <si>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</si>
  <si>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</si>
  <si>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</si>
  <si>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</si>
  <si>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</si>
  <si>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</si>
  <si>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</si>
  <si>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</si>
  <si>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</si>
  <si>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</si>
  <si>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</si>
  <si>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</si>
  <si>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</si>
  <si>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</si>
  <si>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</si>
  <si>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</si>
  <si>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</si>
  <si>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</si>
  <si>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</si>
  <si>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</si>
  <si>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</si>
  <si>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</si>
  <si>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</si>
  <si>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</si>
  <si>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</si>
  <si>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</si>
  <si>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</si>
  <si>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</si>
  <si>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</si>
  <si>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</si>
  <si>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</si>
  <si>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</si>
  <si>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</si>
  <si>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</si>
  <si>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</si>
  <si>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</si>
  <si>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</si>
  <si>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</si>
  <si>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</si>
  <si>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</si>
  <si>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</si>
  <si>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</si>
  <si>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</si>
  <si>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</si>
  <si>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</si>
  <si>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</si>
  <si>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</si>
  <si>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</si>
  <si>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</si>
  <si>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</si>
  <si>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</si>
  <si>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</si>
  <si>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</si>
  <si>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</si>
  <si>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</si>
  <si>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</si>
  <si>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</si>
  <si>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</si>
  <si>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</si>
  <si>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</si>
  <si>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</si>
  <si>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</si>
  <si>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</si>
  <si>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</si>
  <si>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</si>
  <si>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</si>
  <si>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</si>
  <si>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</si>
  <si>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</si>
  <si>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</si>
  <si>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</si>
  <si>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</si>
  <si>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</si>
  <si>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</si>
  <si>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</si>
  <si>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</si>
  <si>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</si>
  <si>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</si>
  <si>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</si>
  <si>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</si>
  <si>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</si>
  <si>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</si>
  <si>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</si>
  <si>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</si>
  <si>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</si>
  <si>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</si>
  <si>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</si>
  <si>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</si>
  <si>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</si>
  <si>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</si>
  <si>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</si>
  <si>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</si>
  <si>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</si>
  <si>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</si>
  <si>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</si>
  <si>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</si>
  <si>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</si>
  <si>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</si>
  <si>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</si>
  <si>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</si>
  <si>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</si>
  <si>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</si>
  <si>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</si>
  <si>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</si>
  <si>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</si>
  <si>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</si>
  <si>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</si>
  <si>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</si>
  <si>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</si>
  <si>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</si>
  <si>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</si>
  <si>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</si>
  <si>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</si>
  <si>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</si>
  <si>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</si>
  <si>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</si>
  <si>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</si>
  <si>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</si>
  <si>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</si>
  <si>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</si>
  <si>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</si>
  <si>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</si>
  <si>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</si>
  <si>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</si>
  <si>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</si>
  <si>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</si>
  <si>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</si>
  <si>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</si>
  <si>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</si>
  <si>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</si>
  <si>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</si>
  <si>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</si>
  <si>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</si>
  <si>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</si>
  <si>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</si>
  <si>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</si>
  <si>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</si>
  <si>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</si>
  <si>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</si>
  <si>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</si>
  <si>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</si>
  <si>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</si>
  <si>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</si>
  <si>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</si>
  <si>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</si>
  <si>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</si>
  <si>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</si>
  <si>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</si>
  <si>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</si>
  <si>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</si>
  <si>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</si>
  <si>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</si>
  <si>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</si>
  <si>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</si>
  <si>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</si>
  <si>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</si>
  <si>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</si>
  <si>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</si>
  <si>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</si>
  <si>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</si>
  <si>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</si>
  <si>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</si>
  <si>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</si>
  <si>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</si>
  <si>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</si>
  <si>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</si>
  <si>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</si>
  <si>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</si>
  <si>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</si>
  <si>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</si>
  <si>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</si>
  <si>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</si>
  <si>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</si>
  <si>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</si>
  <si>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</si>
  <si>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</si>
  <si>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</si>
  <si>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</si>
  <si>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</si>
  <si>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</si>
  <si>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</si>
  <si>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</si>
  <si>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</si>
  <si>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</si>
  <si>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</si>
  <si>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</si>
  <si>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</si>
  <si>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</si>
  <si>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</si>
  <si>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</si>
  <si>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</si>
  <si>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</si>
  <si>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</si>
  <si>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</si>
  <si>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</si>
  <si>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</si>
  <si>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</si>
  <si>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</si>
  <si>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</si>
  <si>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</si>
  <si>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</si>
  <si>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</si>
  <si>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</si>
  <si>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</si>
  <si>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</si>
  <si>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</si>
  <si>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</si>
  <si>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</si>
  <si>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</si>
  <si>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</si>
  <si>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</si>
  <si>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</si>
  <si>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</si>
  <si>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</si>
  <si>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</si>
  <si>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</si>
  <si>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</si>
  <si>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</si>
  <si>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</si>
  <si>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</si>
  <si>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</si>
  <si>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</si>
  <si>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</si>
  <si>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</si>
  <si>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</si>
  <si>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</si>
  <si>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</si>
  <si>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</si>
  <si>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</si>
  <si>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</si>
  <si>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</si>
  <si>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</si>
  <si>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</si>
  <si>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</si>
  <si>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</si>
  <si>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</si>
  <si>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</si>
  <si>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</si>
  <si>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</si>
  <si>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</si>
  <si>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</si>
  <si>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</si>
  <si>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</si>
  <si>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</si>
  <si>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</si>
  <si>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</si>
  <si>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</si>
  <si>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</si>
  <si>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</si>
  <si>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</si>
  <si>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</si>
  <si>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</si>
  <si>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</si>
  <si>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</si>
  <si>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</si>
  <si>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</si>
  <si>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</si>
  <si>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</si>
  <si>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</si>
  <si>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</si>
  <si>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</si>
  <si>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</si>
  <si>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</si>
  <si>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</si>
  <si>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</si>
  <si>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</si>
  <si>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</si>
  <si>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</si>
  <si>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</si>
  <si>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</si>
  <si>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</si>
  <si>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</si>
  <si>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</si>
  <si>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</si>
  <si>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</si>
  <si>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</si>
  <si>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</si>
  <si>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</si>
  <si>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</si>
  <si>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</si>
  <si>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</si>
  <si>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</si>
  <si>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</si>
  <si>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</si>
  <si>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</si>
  <si>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</si>
  <si>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</si>
  <si>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</si>
  <si>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</si>
  <si>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</si>
  <si>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</si>
  <si>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</si>
  <si>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</si>
  <si>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</si>
  <si>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</si>
  <si>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</si>
  <si>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</si>
  <si>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</si>
  <si>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</si>
  <si>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</si>
  <si>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</si>
  <si>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</si>
  <si>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</si>
  <si>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</si>
  <si>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</si>
  <si>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</si>
  <si>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</si>
  <si>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</si>
  <si>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</si>
  <si>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</si>
  <si>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</si>
  <si>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</si>
  <si>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</si>
  <si>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</si>
  <si>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</si>
  <si>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</si>
  <si>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</si>
  <si>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</si>
  <si>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</si>
  <si>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</si>
  <si>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</si>
  <si>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</si>
  <si>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</si>
  <si>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</si>
  <si>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</si>
  <si>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</si>
  <si>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</si>
  <si>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</si>
  <si>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</si>
  <si>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</si>
  <si>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</si>
  <si>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</si>
  <si>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</si>
  <si>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</si>
  <si>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</si>
  <si>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</si>
  <si>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</si>
  <si>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</si>
  <si>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</si>
  <si>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</si>
  <si>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</si>
  <si>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</si>
  <si>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</si>
  <si>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</si>
  <si>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</si>
  <si>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</si>
  <si>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</si>
  <si>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</si>
  <si>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</si>
  <si>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</si>
  <si>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</si>
  <si>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</si>
  <si>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</si>
  <si>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</si>
  <si>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</si>
  <si>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</si>
  <si>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</si>
  <si>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</si>
  <si>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</si>
  <si>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</si>
  <si>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</si>
  <si>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</si>
  <si>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</si>
  <si>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</si>
  <si>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</si>
  <si>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</si>
  <si>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</si>
  <si>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</si>
  <si>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</si>
  <si>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</si>
  <si>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</si>
  <si>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</si>
  <si>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</si>
  <si>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</si>
  <si>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</si>
  <si>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</si>
  <si>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</si>
  <si>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</si>
  <si>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</si>
  <si>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</si>
  <si>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</si>
  <si>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</si>
  <si>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</si>
  <si>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</si>
  <si>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</si>
  <si>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</si>
  <si>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</si>
  <si>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</si>
  <si>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</si>
  <si>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</si>
  <si>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</si>
  <si>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</si>
  <si>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</si>
  <si>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</si>
  <si>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</si>
  <si>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</si>
  <si>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</si>
  <si>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</si>
  <si>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</si>
  <si>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</si>
  <si>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</si>
  <si>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</si>
  <si>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</si>
  <si>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</si>
  <si>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</si>
  <si>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</si>
  <si>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</si>
  <si>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</si>
  <si>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</si>
  <si>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</si>
  <si>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</si>
  <si>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</si>
  <si>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</si>
  <si>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</si>
  <si>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</si>
  <si>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</si>
  <si>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</si>
  <si>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</si>
  <si>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</si>
  <si>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</si>
  <si>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</si>
  <si>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</si>
  <si>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</si>
  <si>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</si>
  <si>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</si>
  <si>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</si>
  <si>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</si>
  <si>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</si>
  <si>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</si>
  <si>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</si>
  <si>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</si>
  <si>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</si>
  <si>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</si>
  <si>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</si>
  <si>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</si>
  <si>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</si>
  <si>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</si>
  <si>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</si>
  <si>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</si>
  <si>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</si>
  <si>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</si>
  <si>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</si>
  <si>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</si>
  <si>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</si>
  <si>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</si>
  <si>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</si>
  <si>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</si>
  <si>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</si>
  <si>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</si>
  <si>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</si>
  <si>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</si>
  <si>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</si>
  <si>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</si>
  <si>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</si>
  <si>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</si>
  <si>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</si>
  <si>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</si>
  <si>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</si>
  <si>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</si>
  <si>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</si>
  <si>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</si>
  <si>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</si>
  <si>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</si>
  <si>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</si>
  <si>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</si>
  <si>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</si>
  <si>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</si>
  <si>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</si>
  <si>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</si>
  <si>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</si>
  <si>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</si>
  <si>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</si>
  <si>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</si>
  <si>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</si>
  <si>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</si>
  <si>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</si>
  <si>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</si>
  <si>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</si>
  <si>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</si>
  <si>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</si>
  <si>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</si>
  <si>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</si>
  <si>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</si>
  <si>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</si>
  <si>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</si>
  <si>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</si>
  <si>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</si>
  <si>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</si>
  <si>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</si>
  <si>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</si>
  <si>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</si>
  <si>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</si>
  <si>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</si>
  <si>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</si>
  <si>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</si>
  <si>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</si>
  <si>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</si>
  <si>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</si>
  <si>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</si>
  <si>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</si>
  <si>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</si>
  <si>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</si>
  <si>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</si>
  <si>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</si>
  <si>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</si>
  <si>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</si>
  <si>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</si>
  <si>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</si>
  <si>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</si>
  <si>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</si>
  <si>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</si>
  <si>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</si>
  <si>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</si>
  <si>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</si>
  <si>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</si>
  <si>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</si>
  <si>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</si>
  <si>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</si>
  <si>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</si>
  <si>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</si>
  <si>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</si>
  <si>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</si>
  <si>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</si>
  <si>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</si>
  <si>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</si>
  <si>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</si>
  <si>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</si>
  <si>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</si>
  <si>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</si>
  <si>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</si>
  <si>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</si>
  <si>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</si>
  <si>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</si>
  <si>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</si>
  <si>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</si>
  <si>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</si>
  <si>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</si>
  <si>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</si>
  <si>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</si>
  <si>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</si>
  <si>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</si>
  <si>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</si>
  <si>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</si>
  <si>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</si>
  <si>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</si>
  <si>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</si>
  <si>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</si>
  <si>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</si>
  <si>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</si>
  <si>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</si>
  <si>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</si>
  <si>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</si>
  <si>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</si>
  <si>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</si>
  <si>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</si>
  <si>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</si>
  <si>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</si>
  <si>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</si>
  <si>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</si>
  <si>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</si>
  <si>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</si>
  <si>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</si>
  <si>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</si>
  <si>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</si>
  <si>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</si>
  <si>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</si>
  <si>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</si>
  <si>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</si>
  <si>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</si>
  <si>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</si>
  <si>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</si>
  <si>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</si>
  <si>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</si>
  <si>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</si>
  <si>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</si>
  <si>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</si>
  <si>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</si>
  <si>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</si>
  <si>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</si>
  <si>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</si>
  <si>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</si>
  <si>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</si>
  <si>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</si>
  <si>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</si>
  <si>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</si>
  <si>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</si>
  <si>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</si>
  <si>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</si>
  <si>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</si>
  <si>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</si>
  <si>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</si>
  <si>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</si>
  <si>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</si>
  <si>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</si>
  <si>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</si>
  <si>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</si>
  <si>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</si>
  <si>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</si>
  <si>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</si>
  <si>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</si>
  <si>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</si>
  <si>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</si>
  <si>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</si>
  <si>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</si>
  <si>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</si>
  <si>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</si>
  <si>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</si>
  <si>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</si>
  <si>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</si>
  <si>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</si>
  <si>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</si>
  <si>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</si>
  <si>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</si>
  <si>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</si>
  <si>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</si>
  <si>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</si>
  <si>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</si>
  <si>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</si>
  <si>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</si>
  <si>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</si>
  <si>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</si>
  <si>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</si>
  <si>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</si>
  <si>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</si>
  <si>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</si>
  <si>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</si>
  <si>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</si>
  <si>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</si>
  <si>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</si>
  <si>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</si>
  <si>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</si>
  <si>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</si>
  <si>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</si>
  <si>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</si>
  <si>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</si>
  <si>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</si>
  <si>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</si>
  <si>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</si>
  <si>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</si>
  <si>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</si>
  <si>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</si>
  <si>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</si>
  <si>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</si>
  <si>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</si>
  <si>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</si>
  <si>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</si>
  <si>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</si>
  <si>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</si>
  <si>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</si>
  <si>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</si>
  <si>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</si>
  <si>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</si>
  <si>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</si>
  <si>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</si>
  <si>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</si>
  <si>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</si>
  <si>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</si>
  <si>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</si>
  <si>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</si>
  <si>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</si>
  <si>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</si>
  <si>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</si>
  <si>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</si>
  <si>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</si>
  <si>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</si>
  <si>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</si>
  <si>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</si>
  <si>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</si>
  <si>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</si>
  <si>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</si>
  <si>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</si>
  <si>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</si>
  <si>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</si>
  <si>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</si>
  <si>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</si>
  <si>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</si>
  <si>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</si>
  <si>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</si>
  <si>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</si>
  <si>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</si>
  <si>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</si>
  <si>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</si>
  <si>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</si>
  <si>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</si>
  <si>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</si>
  <si>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</si>
  <si>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</si>
  <si>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</si>
  <si>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</si>
  <si>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</si>
  <si>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</si>
  <si>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</si>
  <si>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</si>
  <si>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</si>
  <si>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</si>
  <si>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</si>
  <si>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</si>
  <si>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</si>
  <si>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</si>
  <si>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</si>
  <si>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</si>
  <si>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</si>
  <si>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</si>
  <si>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</si>
  <si>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</si>
  <si>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</si>
  <si>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</si>
  <si>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</si>
  <si>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</si>
  <si>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</si>
  <si>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</si>
  <si>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</si>
  <si>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</si>
  <si>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</si>
  <si>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</si>
  <si>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</si>
  <si>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</si>
  <si>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</si>
  <si>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</si>
  <si>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</si>
  <si>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</si>
  <si>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</si>
  <si>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</si>
  <si>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</si>
  <si>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</si>
  <si>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</si>
  <si>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</si>
  <si>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</si>
  <si>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</si>
  <si>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</si>
  <si>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</si>
  <si>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</si>
  <si>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</si>
  <si>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</si>
  <si>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</si>
  <si>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</si>
  <si>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</si>
  <si>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</si>
  <si>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</si>
  <si>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</si>
  <si>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</si>
  <si>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</si>
  <si>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</si>
  <si>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</si>
  <si>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</si>
  <si>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</si>
  <si>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</si>
  <si>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</si>
  <si>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</si>
  <si>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</si>
  <si>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</si>
  <si>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</si>
  <si>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</si>
  <si>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</si>
  <si>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</si>
  <si>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</si>
  <si>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</si>
  <si>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</si>
  <si>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</si>
  <si>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</si>
  <si>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</si>
  <si>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</si>
  <si>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</si>
  <si>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</si>
  <si>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</si>
  <si>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</si>
  <si>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</si>
  <si>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</si>
  <si>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</si>
  <si>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</si>
  <si>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</si>
  <si>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</si>
  <si>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</si>
  <si>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</si>
  <si>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</si>
  <si>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</si>
  <si>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</si>
  <si>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</si>
  <si>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</si>
  <si>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</si>
  <si>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</si>
  <si>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</si>
  <si>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</si>
  <si>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</si>
  <si>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</si>
  <si>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</si>
  <si>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</si>
  <si>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</si>
  <si>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</si>
  <si>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</si>
  <si>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</si>
  <si>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</si>
  <si>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</si>
  <si>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</si>
  <si>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</si>
  <si>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</si>
  <si>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</si>
  <si>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</si>
  <si>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</si>
  <si>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</si>
  <si>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</si>
  <si>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</si>
  <si>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</si>
  <si>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</si>
  <si>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</si>
  <si>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</si>
  <si>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</si>
  <si>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</si>
  <si>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</si>
  <si>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</si>
  <si>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</si>
  <si>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</si>
  <si>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</si>
  <si>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</si>
  <si>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</si>
  <si>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</si>
  <si>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</si>
  <si>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</si>
  <si>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</si>
  <si>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</si>
  <si>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</si>
  <si>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</si>
  <si>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</si>
  <si>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</si>
  <si>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</si>
  <si>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</si>
  <si>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</si>
  <si>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</si>
  <si>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</si>
  <si>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</si>
  <si>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</si>
  <si>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</si>
  <si>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</si>
  <si>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</si>
  <si>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</si>
  <si>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</si>
  <si>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</si>
  <si>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</si>
  <si>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</si>
  <si>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</si>
  <si>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</si>
  <si>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</si>
  <si>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</si>
  <si>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</si>
  <si>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</si>
  <si>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</si>
  <si>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</si>
  <si>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</si>
  <si>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</si>
  <si>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</si>
  <si>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</si>
  <si>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</si>
  <si>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</si>
  <si>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</si>
  <si>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</si>
  <si>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</si>
  <si>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</si>
  <si>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</si>
  <si>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</si>
  <si>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</si>
  <si>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</si>
  <si>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</si>
  <si>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</si>
  <si>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</si>
  <si>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</si>
  <si>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</si>
  <si>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</si>
  <si>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</si>
  <si>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</si>
  <si>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</si>
  <si>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</si>
  <si>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</si>
  <si>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</si>
  <si>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</si>
  <si>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</si>
  <si>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</si>
  <si>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</si>
  <si>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</si>
  <si>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</si>
  <si>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</si>
  <si>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</si>
  <si>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</si>
  <si>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</si>
  <si>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</si>
  <si>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</si>
  <si>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</si>
  <si>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</si>
  <si>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</si>
  <si>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</si>
  <si>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</si>
  <si>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</si>
  <si>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</si>
  <si>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</si>
  <si>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</si>
  <si>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</si>
  <si>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</si>
  <si>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</si>
  <si>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</si>
  <si>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</si>
  <si>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</si>
  <si>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</si>
  <si>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</si>
  <si>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</si>
  <si>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</si>
  <si>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</si>
  <si>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</si>
  <si>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</si>
  <si>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</si>
  <si>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</si>
  <si>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</si>
  <si>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</si>
  <si>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</si>
  <si>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</si>
  <si>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</si>
  <si>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</si>
  <si>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</si>
  <si>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</si>
  <si>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</si>
  <si>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</si>
  <si>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</si>
  <si>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</si>
  <si>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</si>
  <si>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</si>
  <si>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</si>
  <si>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</si>
  <si>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</si>
  <si>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</si>
  <si>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</si>
  <si>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</si>
  <si>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</si>
  <si>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</si>
  <si>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</si>
  <si>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</si>
  <si>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</si>
  <si>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</si>
  <si>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</si>
  <si>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</si>
  <si>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</si>
  <si>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</si>
  <si>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</si>
  <si>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</si>
  <si>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</si>
  <si>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</si>
  <si>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</si>
  <si>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</si>
  <si>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</si>
  <si>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</si>
  <si>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</si>
  <si>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</si>
  <si>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</si>
  <si>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</si>
  <si>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</si>
  <si>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</si>
  <si>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</si>
  <si>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</si>
  <si>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</si>
  <si>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</si>
  <si>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</si>
  <si>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</si>
  <si>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</si>
  <si>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</si>
  <si>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</si>
  <si>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</si>
  <si>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</si>
  <si>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</si>
  <si>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</si>
  <si>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</si>
  <si>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</si>
  <si>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</si>
  <si>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</si>
  <si>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</si>
  <si>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</si>
  <si>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</si>
  <si>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</si>
  <si>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</si>
  <si>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</si>
  <si>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</si>
  <si>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</si>
  <si>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</si>
  <si>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</si>
  <si>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</si>
  <si>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</si>
  <si>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</si>
  <si>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</si>
  <si>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</si>
  <si>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</si>
  <si>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</si>
  <si>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</si>
  <si>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</si>
  <si>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</si>
  <si>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</si>
  <si>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</si>
  <si>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</si>
  <si>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</si>
  <si>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</si>
  <si>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</si>
  <si>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</si>
  <si>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</si>
  <si>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</si>
  <si>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</si>
  <si>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</si>
  <si>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</si>
  <si>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</si>
  <si>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</si>
  <si>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</si>
  <si>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</si>
  <si>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</si>
  <si>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</si>
  <si>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</si>
  <si>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</si>
  <si>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</si>
  <si>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</si>
  <si>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</si>
  <si>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</si>
  <si>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</si>
  <si>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</si>
  <si>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</si>
  <si>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</si>
  <si>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</si>
  <si>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</si>
  <si>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</si>
  <si>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</si>
  <si>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</si>
  <si>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</si>
  <si>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</si>
  <si>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</si>
  <si>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</si>
  <si>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</si>
  <si>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</si>
  <si>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</si>
  <si>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</si>
  <si>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</si>
  <si>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</si>
  <si>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</si>
  <si>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</si>
  <si>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</si>
  <si>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</si>
  <si>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</si>
  <si>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</si>
  <si>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</si>
  <si>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</si>
  <si>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</si>
  <si>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</si>
  <si>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</si>
  <si>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</si>
  <si>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</si>
  <si>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</si>
  <si>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</si>
  <si>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</si>
  <si>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</si>
  <si>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</si>
  <si>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</si>
  <si>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</si>
  <si>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</si>
  <si>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</si>
  <si>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</si>
  <si>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</si>
  <si>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</si>
  <si>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</si>
  <si>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</si>
  <si>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</si>
  <si>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</si>
  <si>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</si>
  <si>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</si>
  <si>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</si>
  <si>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</si>
  <si>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</si>
  <si>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</si>
  <si>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</si>
  <si>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</si>
  <si>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</si>
  <si>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</si>
  <si>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</si>
  <si>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</si>
  <si>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</si>
  <si>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</si>
  <si>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</si>
  <si>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</si>
  <si>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</si>
  <si>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</si>
  <si>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</si>
  <si>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</si>
  <si>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</si>
  <si>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</si>
  <si>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</si>
  <si>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</si>
  <si>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</si>
  <si>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</si>
  <si>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</si>
  <si>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</si>
  <si>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</si>
  <si>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</si>
  <si>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</si>
  <si>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</si>
  <si>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</si>
  <si>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</si>
  <si>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</si>
  <si>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</si>
  <si>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</si>
  <si>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</si>
  <si>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</si>
  <si>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</si>
  <si>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</si>
  <si>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</si>
  <si>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</si>
  <si>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</si>
  <si>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</si>
  <si>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</si>
  <si>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</si>
  <si>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</si>
  <si>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</si>
  <si>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</si>
  <si>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</si>
  <si>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</si>
  <si>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</si>
  <si>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</si>
  <si>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</si>
  <si>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</si>
  <si>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</si>
  <si>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</si>
  <si>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</si>
  <si>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</si>
  <si>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</si>
  <si>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</si>
  <si>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</si>
  <si>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</si>
  <si>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</si>
  <si>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</si>
  <si>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</si>
  <si>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</si>
  <si>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</si>
  <si>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</si>
  <si>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</si>
  <si>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</si>
  <si>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</si>
  <si>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</si>
  <si>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</si>
  <si>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</si>
  <si>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</si>
  <si>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</si>
  <si>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</si>
  <si>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</si>
  <si>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</si>
  <si>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</si>
  <si>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</si>
  <si>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</si>
  <si>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</si>
  <si>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</si>
  <si>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</si>
  <si>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</si>
  <si>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</si>
  <si>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</si>
  <si>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</si>
  <si>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</si>
  <si>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</si>
  <si>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</si>
  <si>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</si>
  <si>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</si>
  <si>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</si>
  <si>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</si>
  <si>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</si>
  <si>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</si>
  <si>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</si>
  <si>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</si>
  <si>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</si>
  <si>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</si>
  <si>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</si>
  <si>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</si>
  <si>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</si>
  <si>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</si>
  <si>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</si>
  <si>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</si>
  <si>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</si>
  <si>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</si>
  <si>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</si>
  <si>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</si>
  <si>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</si>
  <si>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</si>
  <si>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</si>
  <si>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</si>
  <si>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</si>
  <si>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</si>
  <si>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</si>
  <si>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</si>
  <si>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</si>
  <si>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</si>
  <si>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</si>
  <si>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</si>
  <si>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</si>
  <si>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</si>
  <si>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</si>
  <si>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</si>
  <si>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</si>
  <si>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</si>
  <si>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</si>
  <si>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</si>
  <si>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</si>
  <si>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</si>
  <si>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</si>
  <si>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</si>
  <si>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</si>
  <si>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</si>
  <si>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</si>
  <si>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</si>
  <si>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</si>
  <si>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</si>
  <si>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</si>
  <si>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</si>
  <si>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</si>
  <si>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</si>
  <si>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</si>
  <si>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</si>
  <si>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</si>
  <si>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</si>
  <si>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</si>
  <si>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</si>
  <si>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</si>
  <si>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</si>
  <si>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</si>
  <si>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</si>
  <si>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</si>
  <si>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</si>
  <si>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</si>
  <si>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</si>
  <si>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</si>
  <si>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</si>
  <si>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</si>
  <si>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</si>
  <si>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</si>
  <si>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</si>
  <si>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</si>
  <si>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</si>
  <si>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</si>
  <si>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</si>
  <si>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</si>
  <si>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</si>
  <si>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</si>
  <si>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</si>
  <si>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</si>
  <si>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</si>
  <si>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</si>
  <si>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</si>
  <si>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</si>
  <si>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</si>
  <si>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</si>
  <si>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</si>
  <si>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</si>
  <si>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</si>
  <si>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</si>
  <si>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</si>
  <si>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</si>
  <si>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</si>
  <si>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</si>
  <si>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</si>
  <si>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</si>
  <si>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</si>
  <si>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</si>
  <si>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</si>
  <si>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</si>
  <si>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</si>
  <si>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</si>
  <si>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</si>
  <si>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</si>
  <si>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</si>
  <si>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</si>
  <si>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</si>
  <si>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</si>
  <si>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</si>
  <si>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</si>
  <si>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</si>
  <si>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</si>
  <si>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</si>
  <si>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</si>
  <si>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</si>
  <si>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</si>
  <si>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</si>
  <si>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</si>
  <si>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</si>
  <si>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</si>
  <si>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</si>
  <si>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</si>
  <si>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</si>
  <si>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</si>
  <si>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</si>
  <si>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</si>
  <si>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</si>
  <si>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</si>
  <si>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</si>
  <si>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</si>
  <si>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</si>
  <si>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</si>
  <si>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</si>
  <si>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</si>
  <si>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</si>
  <si>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</si>
  <si>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</si>
  <si>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</si>
  <si>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</si>
  <si>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</si>
  <si>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</si>
  <si>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</si>
  <si>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</si>
  <si>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</si>
  <si>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</si>
  <si>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</si>
  <si>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</si>
  <si>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</si>
  <si>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</si>
  <si>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</si>
  <si>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</si>
  <si>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</si>
  <si>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</si>
  <si>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</si>
  <si>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</si>
  <si>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</si>
  <si>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</si>
  <si>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</si>
  <si>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</si>
  <si>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</si>
  <si>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</si>
  <si>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</si>
  <si>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</si>
  <si>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</si>
  <si>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</si>
  <si>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</si>
  <si>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</si>
  <si>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</si>
  <si>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</si>
  <si>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</si>
  <si>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</si>
  <si>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</si>
  <si>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</si>
  <si>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</si>
  <si>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</si>
  <si>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</si>
  <si>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</si>
  <si>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</si>
  <si>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</si>
  <si>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</si>
  <si>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</si>
  <si>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</si>
  <si>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</si>
  <si>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</si>
  <si>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</si>
  <si>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</si>
  <si>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</si>
  <si>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</si>
  <si>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</si>
  <si>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</si>
  <si>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</si>
  <si>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</si>
  <si>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</si>
  <si>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</si>
  <si>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</si>
  <si>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</si>
  <si>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</si>
  <si>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</si>
  <si>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</si>
  <si>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</si>
  <si>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</si>
  <si>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</si>
  <si>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</si>
  <si>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</si>
  <si>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</si>
  <si>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</si>
  <si>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</si>
  <si>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</si>
  <si>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</si>
  <si>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</si>
  <si>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</si>
  <si>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</si>
  <si>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</si>
  <si>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</si>
  <si>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</si>
  <si>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</si>
  <si>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</si>
  <si>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</si>
  <si>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</si>
  <si>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</si>
  <si>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</si>
  <si>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</si>
  <si>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</si>
  <si>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</si>
  <si>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</si>
  <si>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</si>
  <si>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</si>
  <si>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</si>
  <si>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</si>
  <si>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</si>
  <si>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</si>
  <si>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</si>
  <si>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</si>
  <si>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</si>
  <si>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</si>
  <si>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</si>
  <si>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</si>
  <si>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</si>
  <si>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</si>
  <si>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</si>
  <si>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</si>
  <si>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</si>
  <si>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</si>
  <si>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</si>
  <si>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</si>
  <si>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</si>
  <si>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</si>
  <si>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</si>
  <si>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</si>
  <si>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</si>
  <si>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</si>
  <si>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</si>
  <si>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</si>
  <si>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</si>
  <si>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</si>
  <si>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</si>
  <si>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</si>
  <si>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</si>
  <si>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</si>
  <si>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</si>
  <si>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</si>
  <si>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</si>
  <si>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</si>
  <si>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</si>
  <si>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</si>
  <si>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</si>
  <si>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</si>
  <si>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</si>
  <si>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</si>
  <si>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</si>
  <si>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</si>
  <si>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</si>
  <si>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</si>
  <si>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</si>
  <si>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</si>
  <si>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</si>
  <si>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</si>
  <si>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</si>
  <si>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</si>
  <si>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</si>
  <si>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</si>
  <si>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</si>
  <si>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</si>
  <si>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</si>
  <si>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</si>
  <si>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</si>
  <si>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</si>
  <si>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</si>
  <si>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</si>
  <si>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</si>
  <si>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</si>
  <si>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</si>
  <si>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</si>
  <si>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</si>
  <si>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</si>
  <si>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</si>
  <si>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</si>
  <si>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</si>
  <si>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</si>
  <si>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</si>
  <si>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</si>
  <si>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</si>
  <si>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</si>
  <si>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</si>
  <si>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</si>
  <si>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</si>
  <si>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</si>
  <si>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</si>
  <si>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</si>
  <si>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</si>
  <si>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</si>
  <si>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</si>
  <si>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</si>
  <si>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</si>
  <si>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</si>
  <si>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</si>
  <si>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</si>
  <si>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</si>
  <si>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</si>
  <si>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</si>
  <si>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</si>
  <si>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</si>
  <si>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</si>
  <si>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</si>
  <si>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</si>
  <si>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</si>
  <si>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</si>
  <si>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</si>
  <si>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</si>
  <si>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</si>
  <si>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</si>
  <si>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</si>
  <si>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</si>
  <si>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</si>
  <si>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</si>
  <si>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</si>
  <si>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</si>
  <si>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</si>
  <si>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</si>
  <si>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</si>
  <si>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</si>
  <si>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</si>
  <si>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</si>
  <si>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</si>
  <si>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</si>
  <si>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</si>
  <si>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</si>
  <si>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</si>
  <si>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</si>
  <si>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</si>
  <si>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</si>
  <si>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</si>
  <si>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</si>
  <si>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</si>
  <si>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</si>
  <si>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</si>
  <si>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</si>
  <si>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</si>
  <si>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</si>
  <si>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</si>
  <si>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</si>
  <si>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</si>
  <si>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</si>
  <si>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</si>
  <si>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</si>
  <si>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</si>
  <si>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</si>
  <si>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</si>
  <si>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</si>
  <si>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</si>
  <si>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</si>
  <si>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</si>
  <si>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</si>
  <si>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</si>
  <si>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</si>
  <si>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</si>
  <si>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</si>
  <si>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</si>
  <si>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</si>
  <si>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</si>
  <si>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</si>
  <si>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</si>
  <si>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</si>
  <si>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</si>
  <si>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</si>
  <si>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</si>
  <si>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</si>
  <si>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</si>
  <si>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</si>
  <si>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</si>
  <si>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</si>
  <si>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</si>
  <si>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</si>
  <si>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</si>
  <si>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</si>
  <si>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</si>
  <si>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</si>
  <si>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</si>
  <si>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</si>
  <si>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</si>
  <si>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</si>
  <si>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</si>
  <si>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</si>
  <si>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</si>
  <si>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</si>
  <si>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</si>
  <si>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</si>
  <si>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</si>
  <si>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</si>
  <si>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</si>
  <si>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</si>
  <si>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</si>
  <si>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</si>
  <si>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</si>
  <si>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</si>
  <si>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</si>
  <si>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</si>
  <si>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</si>
  <si>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</si>
  <si>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</si>
  <si>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</si>
  <si>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</si>
  <si>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</si>
  <si>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</si>
  <si>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</si>
  <si>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</si>
  <si>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</si>
  <si>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</si>
  <si>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</si>
  <si>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</si>
  <si>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</si>
  <si>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</si>
  <si>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</si>
  <si>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</si>
  <si>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</si>
  <si>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</si>
  <si>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</si>
  <si>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</si>
  <si>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</si>
  <si>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</si>
  <si>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</si>
  <si>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</si>
  <si>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</si>
  <si>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</si>
  <si>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</si>
  <si>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</si>
  <si>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</si>
  <si>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</si>
  <si>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</si>
  <si>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</si>
  <si>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</si>
  <si>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</si>
  <si>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</si>
  <si>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</si>
  <si>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</si>
  <si>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</si>
  <si>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</si>
  <si>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</si>
  <si>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</si>
  <si>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</si>
  <si>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</si>
  <si>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</si>
  <si>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</si>
  <si>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</si>
  <si>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</si>
  <si>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</si>
  <si>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</si>
  <si>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</si>
  <si>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</si>
  <si>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</si>
  <si>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</si>
  <si>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</si>
  <si>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</si>
  <si>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</si>
  <si>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</si>
  <si>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</si>
  <si>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</si>
  <si>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</si>
  <si>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</si>
  <si>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</si>
  <si>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</si>
  <si>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</si>
  <si>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</si>
  <si>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</si>
  <si>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</si>
  <si>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</si>
  <si>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</si>
  <si>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</si>
  <si>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</si>
  <si>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</si>
  <si>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</si>
  <si>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</si>
  <si>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</si>
  <si>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</si>
  <si>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</si>
  <si>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</si>
  <si>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</si>
  <si>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</si>
  <si>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</si>
  <si>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</si>
  <si>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</si>
  <si>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</si>
  <si>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</si>
  <si>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</si>
  <si>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</si>
  <si>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</si>
  <si>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</si>
  <si>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</si>
  <si>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</si>
  <si>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</si>
  <si>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</si>
  <si>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</si>
  <si>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</si>
  <si>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</si>
  <si>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</si>
  <si>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</si>
  <si>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</si>
  <si>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</si>
  <si>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</si>
  <si>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</si>
  <si>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</si>
  <si>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</si>
  <si>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</si>
  <si>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</si>
  <si>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</si>
  <si>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</si>
  <si>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</si>
  <si>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</si>
  <si>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</si>
  <si>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</si>
  <si>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</si>
  <si>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</si>
  <si>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</si>
  <si>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</si>
  <si>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</si>
  <si>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</si>
  <si>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</si>
  <si>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</si>
  <si>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</si>
  <si>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</si>
  <si>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</si>
  <si>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</si>
  <si>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</si>
  <si>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</si>
  <si>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</si>
  <si>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</si>
  <si>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</si>
  <si>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</si>
  <si>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</si>
  <si>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</si>
  <si>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</si>
  <si>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</si>
  <si>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</si>
  <si>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</si>
  <si>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</si>
  <si>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</si>
  <si>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</si>
  <si>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</si>
  <si>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</si>
  <si>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</si>
  <si>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</si>
  <si>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</si>
  <si>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</si>
  <si>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</si>
  <si>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</si>
  <si>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</si>
  <si>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</si>
  <si>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</si>
  <si>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</si>
  <si>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</si>
  <si>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</si>
  <si>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</si>
  <si>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</si>
  <si>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</si>
  <si>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</si>
  <si>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</si>
  <si>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</si>
  <si>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</si>
  <si>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</si>
  <si>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</si>
  <si>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</si>
  <si>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</si>
  <si>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</si>
  <si>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</si>
  <si>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</si>
  <si>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</si>
  <si>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</si>
  <si>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</si>
  <si>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</si>
  <si>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</si>
  <si>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</si>
  <si>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</si>
  <si>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</si>
  <si>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</si>
  <si>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</si>
  <si>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</si>
  <si>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</si>
  <si>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</si>
  <si>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</si>
  <si>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</si>
  <si>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</si>
  <si>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</si>
  <si>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</si>
  <si>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</si>
  <si>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</si>
  <si>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</si>
  <si>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</si>
  <si>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</si>
  <si>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</si>
  <si>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</si>
  <si>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</si>
  <si>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</si>
  <si>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</si>
  <si>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</si>
  <si>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</si>
  <si>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</si>
  <si>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</si>
  <si>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</si>
  <si>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</si>
  <si>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</si>
  <si>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</si>
  <si>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</si>
  <si>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</si>
  <si>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</si>
  <si>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</si>
  <si>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</si>
  <si>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</si>
  <si>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</si>
  <si>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</si>
  <si>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</si>
  <si>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</si>
  <si>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</si>
  <si>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</si>
  <si>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</si>
  <si>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</si>
  <si>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</si>
  <si>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</si>
  <si>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</si>
  <si>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</si>
  <si>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</si>
  <si>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</si>
  <si>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</si>
  <si>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</si>
  <si>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</si>
  <si>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</si>
  <si>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</si>
  <si>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</si>
  <si>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</si>
  <si>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</si>
  <si>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</si>
  <si>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</si>
  <si>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</si>
  <si>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</si>
  <si>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</si>
  <si>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</si>
  <si>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</si>
  <si>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</si>
  <si>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</si>
  <si>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</si>
  <si>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</si>
  <si>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</si>
  <si>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</si>
  <si>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</si>
  <si>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</si>
  <si>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</si>
  <si>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</si>
  <si>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</si>
  <si>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</si>
  <si>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LOVAS</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</si>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</sst>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165"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6"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6"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6"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6"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6"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5"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6"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4"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43" fontId="16" fillId="0" borderId="29" xfId="6" applyFont="1" applyBorder="1" applyAlignment="1">
      <alignment horizontal="right" vertical="top" shrinkToFit="1"/>
    </xf>
    <xf numFmtId="43"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4"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1435029.07</v>
      </c>
      <c r="D2" s="7">
        <f>'PR-RAS'!E6</f>
        <v>1222983.4300000002</v>
      </c>
      <c r="E2" s="7">
        <v>0</v>
      </c>
      <c r="F2" s="7">
        <v>0</v>
      </c>
      <c r="G2" s="8">
        <f t="shared" ref="G2:G274" si="0">(B2/1000)*(C2*1+D2*2)</f>
        <v>3880.9959300000005</v>
      </c>
      <c r="H2" s="8">
        <f t="shared" ref="H2:H274" si="1">ABS(C2-ROUND(C2,0))+ABS(D2-ROUND(D2,0))</f>
        <v>0.50000000023283064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252988.28999999998</v>
      </c>
      <c r="D3" s="2">
        <f>'PR-RAS'!E7</f>
        <v>261484.21000000002</v>
      </c>
      <c r="E3" s="2">
        <v>0</v>
      </c>
      <c r="F3" s="2">
        <v>0</v>
      </c>
      <c r="G3" s="3">
        <f t="shared" si="0"/>
        <v>1551.9134199999999</v>
      </c>
      <c r="H3" s="3">
        <f t="shared" si="1"/>
        <v>0.5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241731.43</v>
      </c>
      <c r="D4" s="2">
        <f>'PR-RAS'!E8</f>
        <v>239377.63000000003</v>
      </c>
      <c r="E4" s="2">
        <v>0</v>
      </c>
      <c r="F4" s="2">
        <v>0</v>
      </c>
      <c r="G4" s="3">
        <f t="shared" si="0"/>
        <v>2161.4600700000001</v>
      </c>
      <c r="H4" s="3">
        <f t="shared" si="1"/>
        <v>0.79999999995925464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241731.43</v>
      </c>
      <c r="D5" s="2">
        <f>'PR-RAS'!E9</f>
        <v>233495.71</v>
      </c>
      <c r="E5" s="2">
        <v>0</v>
      </c>
      <c r="F5" s="2">
        <v>0</v>
      </c>
      <c r="G5" s="3">
        <f t="shared" si="0"/>
        <v>2834.8914</v>
      </c>
      <c r="H5" s="3">
        <f t="shared" si="1"/>
        <v>0.72000000000116415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26109.95</v>
      </c>
      <c r="E6" s="2">
        <v>0</v>
      </c>
      <c r="F6" s="2">
        <v>0</v>
      </c>
      <c r="G6" s="3">
        <f t="shared" si="0"/>
        <v>261.09950000000003</v>
      </c>
      <c r="H6" s="3">
        <f t="shared" si="1"/>
        <v>4.9999999999272404E-2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18598.18</v>
      </c>
      <c r="E7" s="2">
        <v>0</v>
      </c>
      <c r="F7" s="2">
        <v>0</v>
      </c>
      <c r="G7" s="3">
        <f t="shared" si="0"/>
        <v>223.17816000000002</v>
      </c>
      <c r="H7" s="3">
        <f t="shared" si="1"/>
        <v>0.18000000000029104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2698.87</v>
      </c>
      <c r="E8" s="2">
        <v>0</v>
      </c>
      <c r="F8" s="2">
        <v>0</v>
      </c>
      <c r="G8" s="3">
        <f t="shared" si="0"/>
        <v>37.784179999999999</v>
      </c>
      <c r="H8" s="3">
        <f t="shared" si="1"/>
        <v>0.13000000000010914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10839.01</v>
      </c>
      <c r="E9" s="2">
        <v>0</v>
      </c>
      <c r="F9" s="2">
        <v>0</v>
      </c>
      <c r="G9" s="3">
        <f t="shared" si="0"/>
        <v>173.42416</v>
      </c>
      <c r="H9" s="3">
        <f t="shared" si="1"/>
        <v>1.0000000000218279E-2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52364.09</v>
      </c>
      <c r="E11" s="2">
        <v>0</v>
      </c>
      <c r="F11" s="2">
        <v>0</v>
      </c>
      <c r="G11" s="3">
        <f t="shared" si="0"/>
        <v>1047.2818</v>
      </c>
      <c r="H11" s="3">
        <f t="shared" si="1"/>
        <v>8.999999999650754E-2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9803.52</v>
      </c>
      <c r="D19" s="2">
        <f>'PR-RAS'!E23</f>
        <v>20815.719999999998</v>
      </c>
      <c r="E19" s="2">
        <v>0</v>
      </c>
      <c r="F19" s="2">
        <v>0</v>
      </c>
      <c r="G19" s="3">
        <f t="shared" si="0"/>
        <v>925.82927999999981</v>
      </c>
      <c r="H19" s="3">
        <f t="shared" si="1"/>
        <v>0.76000000000203727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1022.85</v>
      </c>
      <c r="D20" s="2">
        <f>'PR-RAS'!E24</f>
        <v>2644.87</v>
      </c>
      <c r="E20" s="2">
        <v>0</v>
      </c>
      <c r="F20" s="2">
        <v>0</v>
      </c>
      <c r="G20" s="3">
        <f t="shared" si="0"/>
        <v>119.93921</v>
      </c>
      <c r="H20" s="3">
        <f t="shared" si="1"/>
        <v>0.2800000000000864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8780.67</v>
      </c>
      <c r="D23" s="2">
        <f>'PR-RAS'!E27</f>
        <v>18170.849999999999</v>
      </c>
      <c r="E23" s="2">
        <v>0</v>
      </c>
      <c r="F23" s="2">
        <v>0</v>
      </c>
      <c r="G23" s="3">
        <f t="shared" si="0"/>
        <v>992.69213999999988</v>
      </c>
      <c r="H23" s="3">
        <f t="shared" si="1"/>
        <v>0.48000000000138243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1453.34</v>
      </c>
      <c r="D25" s="2">
        <f>'PR-RAS'!E29</f>
        <v>1290.8599999999999</v>
      </c>
      <c r="E25" s="2">
        <v>0</v>
      </c>
      <c r="F25" s="2">
        <v>0</v>
      </c>
      <c r="G25" s="3">
        <f t="shared" si="0"/>
        <v>96.841439999999992</v>
      </c>
      <c r="H25" s="3">
        <f t="shared" si="1"/>
        <v>0.48000000000001819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1453.34</v>
      </c>
      <c r="D27" s="2">
        <f>'PR-RAS'!E31</f>
        <v>1290.8599999999999</v>
      </c>
      <c r="E27" s="2">
        <v>0</v>
      </c>
      <c r="F27" s="2">
        <v>0</v>
      </c>
      <c r="G27" s="3">
        <f t="shared" si="0"/>
        <v>104.91155999999998</v>
      </c>
      <c r="H27" s="3">
        <f t="shared" si="1"/>
        <v>0.48000000000001819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940513.81</v>
      </c>
      <c r="D45" s="2">
        <f>'PR-RAS'!E49</f>
        <v>748494.38</v>
      </c>
      <c r="E45" s="2">
        <v>0</v>
      </c>
      <c r="F45" s="2">
        <v>0</v>
      </c>
      <c r="G45" s="3">
        <f t="shared" si="0"/>
        <v>107250.11308000001</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485826.51</v>
      </c>
      <c r="D54" s="2">
        <f>'PR-RAS'!E58</f>
        <v>241532.86</v>
      </c>
      <c r="E54" s="2">
        <v>0</v>
      </c>
      <c r="F54" s="2">
        <v>0</v>
      </c>
      <c r="G54" s="3">
        <f t="shared" si="0"/>
        <v>51351.288189999999</v>
      </c>
      <c r="H54" s="3">
        <f t="shared" si="1"/>
        <v>0.63000000000465661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299559.96999999997</v>
      </c>
      <c r="D55" s="2">
        <f>'PR-RAS'!E59</f>
        <v>144437.16</v>
      </c>
      <c r="E55" s="2">
        <v>0</v>
      </c>
      <c r="F55" s="2">
        <v>0</v>
      </c>
      <c r="G55" s="3">
        <f t="shared" si="0"/>
        <v>31775.451660000002</v>
      </c>
      <c r="H55" s="3">
        <f t="shared" si="1"/>
        <v>0.19000000003143214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186266.54</v>
      </c>
      <c r="D56" s="2">
        <f>'PR-RAS'!E60</f>
        <v>97095.7</v>
      </c>
      <c r="E56" s="2">
        <v>0</v>
      </c>
      <c r="F56" s="2">
        <v>0</v>
      </c>
      <c r="G56" s="3">
        <f t="shared" si="0"/>
        <v>20925.186700000002</v>
      </c>
      <c r="H56" s="3">
        <f t="shared" si="1"/>
        <v>0.75999999999476131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58447.360000000001</v>
      </c>
      <c r="D57" s="2">
        <f>'PR-RAS'!E61</f>
        <v>19911.870000000003</v>
      </c>
      <c r="E57" s="2">
        <v>0</v>
      </c>
      <c r="F57" s="2">
        <v>0</v>
      </c>
      <c r="G57" s="3">
        <f t="shared" si="0"/>
        <v>5503.1816000000008</v>
      </c>
      <c r="H57" s="3">
        <f t="shared" si="1"/>
        <v>0.48999999999796273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15433.92</v>
      </c>
      <c r="D58" s="2">
        <f>'PR-RAS'!E62</f>
        <v>14111.87</v>
      </c>
      <c r="E58" s="2">
        <v>0</v>
      </c>
      <c r="F58" s="2">
        <v>0</v>
      </c>
      <c r="G58" s="3">
        <f t="shared" si="0"/>
        <v>2488.4866200000001</v>
      </c>
      <c r="H58" s="3">
        <f t="shared" si="1"/>
        <v>0.20999999999912689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43013.440000000002</v>
      </c>
      <c r="D59" s="2">
        <f>'PR-RAS'!E63</f>
        <v>5800</v>
      </c>
      <c r="E59" s="2">
        <v>0</v>
      </c>
      <c r="F59" s="2">
        <v>0</v>
      </c>
      <c r="G59" s="3">
        <f t="shared" si="0"/>
        <v>3167.5795200000002</v>
      </c>
      <c r="H59" s="3">
        <f t="shared" si="1"/>
        <v>0.44000000000232831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257909.02</v>
      </c>
      <c r="E60" s="2">
        <v>0</v>
      </c>
      <c r="F60" s="2">
        <v>0</v>
      </c>
      <c r="G60" s="3">
        <f t="shared" si="0"/>
        <v>30433.264359999997</v>
      </c>
      <c r="H60" s="3">
        <f t="shared" si="1"/>
        <v>1.9999999989522621E-2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257909.02</v>
      </c>
      <c r="E63" s="2">
        <v>0</v>
      </c>
      <c r="F63" s="2">
        <v>0</v>
      </c>
      <c r="G63" s="3">
        <f>(B63/1000)*(C63*1+D63*2)</f>
        <v>31980.71848</v>
      </c>
      <c r="H63" s="3">
        <f>ABS(C63-ROUND(C63,0))+ABS(D63-ROUND(D63,0))</f>
        <v>1.9999999989522621E-2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396239.94</v>
      </c>
      <c r="D70" s="2">
        <f>'PR-RAS'!E74</f>
        <v>229140.63</v>
      </c>
      <c r="E70" s="2">
        <v>0</v>
      </c>
      <c r="F70" s="2">
        <v>0</v>
      </c>
      <c r="G70" s="3">
        <f t="shared" si="0"/>
        <v>58961.962800000001</v>
      </c>
      <c r="H70" s="3">
        <f t="shared" si="1"/>
        <v>0.42999999999301508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382983.6</v>
      </c>
      <c r="D71" s="2">
        <f>'PR-RAS'!E75</f>
        <v>229140.63</v>
      </c>
      <c r="E71" s="2">
        <v>0</v>
      </c>
      <c r="F71" s="2">
        <v>0</v>
      </c>
      <c r="G71" s="3">
        <f t="shared" si="0"/>
        <v>58888.540200000003</v>
      </c>
      <c r="H71" s="3">
        <f t="shared" si="1"/>
        <v>0.77000000001862645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13256.34</v>
      </c>
      <c r="D72" s="2">
        <f>'PR-RAS'!E76</f>
        <v>0</v>
      </c>
      <c r="E72" s="2">
        <v>0</v>
      </c>
      <c r="F72" s="2">
        <v>0</v>
      </c>
      <c r="G72" s="3">
        <f t="shared" si="0"/>
        <v>941.20013999999992</v>
      </c>
      <c r="H72" s="3">
        <f t="shared" si="1"/>
        <v>0.34000000000014552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65498.94</v>
      </c>
      <c r="D78" s="2">
        <f>'PR-RAS'!E82</f>
        <v>66935.8</v>
      </c>
      <c r="E78" s="2">
        <v>0</v>
      </c>
      <c r="F78" s="2">
        <v>0</v>
      </c>
      <c r="G78" s="3">
        <f t="shared" si="0"/>
        <v>15351.531580000001</v>
      </c>
      <c r="H78" s="3">
        <f t="shared" si="1"/>
        <v>0.25999999999476131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57.67</v>
      </c>
      <c r="D79" s="2">
        <f>'PR-RAS'!E83</f>
        <v>40.6</v>
      </c>
      <c r="E79" s="2">
        <v>0</v>
      </c>
      <c r="F79" s="2">
        <v>0</v>
      </c>
      <c r="G79" s="3">
        <f t="shared" si="0"/>
        <v>10.831860000000001</v>
      </c>
      <c r="H79" s="3">
        <f t="shared" si="1"/>
        <v>0.72999999999999687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57.67</v>
      </c>
      <c r="D81" s="2">
        <f>'PR-RAS'!E85</f>
        <v>38.29</v>
      </c>
      <c r="E81" s="2">
        <v>0</v>
      </c>
      <c r="F81" s="2">
        <v>0</v>
      </c>
      <c r="G81" s="3">
        <f t="shared" si="0"/>
        <v>10.74</v>
      </c>
      <c r="H81" s="3">
        <f t="shared" si="1"/>
        <v>0.61999999999999744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2.31</v>
      </c>
      <c r="E82" s="2">
        <v>0</v>
      </c>
      <c r="F82" s="2">
        <v>0</v>
      </c>
      <c r="G82" s="3">
        <f t="shared" si="0"/>
        <v>0.37422</v>
      </c>
      <c r="H82" s="3">
        <f t="shared" si="1"/>
        <v>0.31000000000000005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65441.270000000004</v>
      </c>
      <c r="D87" s="2">
        <f>'PR-RAS'!E91</f>
        <v>66895.199999999997</v>
      </c>
      <c r="E87" s="2">
        <v>0</v>
      </c>
      <c r="F87" s="2">
        <v>0</v>
      </c>
      <c r="G87" s="3">
        <f t="shared" si="0"/>
        <v>17133.923619999998</v>
      </c>
      <c r="H87" s="3">
        <f t="shared" si="1"/>
        <v>0.47000000000116415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1684.15</v>
      </c>
      <c r="D88" s="2">
        <f>'PR-RAS'!E92</f>
        <v>14745.45</v>
      </c>
      <c r="E88" s="2">
        <v>0</v>
      </c>
      <c r="F88" s="2">
        <v>0</v>
      </c>
      <c r="G88" s="3">
        <f t="shared" si="0"/>
        <v>2712.2293500000001</v>
      </c>
      <c r="H88" s="3">
        <f t="shared" si="1"/>
        <v>0.60000000000081855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40650.959999999999</v>
      </c>
      <c r="D89" s="2">
        <f>'PR-RAS'!E93</f>
        <v>52149.75</v>
      </c>
      <c r="E89" s="2">
        <v>0</v>
      </c>
      <c r="F89" s="2">
        <v>0</v>
      </c>
      <c r="G89" s="3">
        <f t="shared" si="0"/>
        <v>12755.640479999998</v>
      </c>
      <c r="H89" s="3">
        <f t="shared" si="1"/>
        <v>0.29000000000087311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23106.16</v>
      </c>
      <c r="D90" s="2">
        <f>'PR-RAS'!E94</f>
        <v>0</v>
      </c>
      <c r="E90" s="2">
        <v>0</v>
      </c>
      <c r="F90" s="2">
        <v>0</v>
      </c>
      <c r="G90" s="3">
        <f t="shared" si="0"/>
        <v>2056.4482399999997</v>
      </c>
      <c r="H90" s="3">
        <f t="shared" si="1"/>
        <v>0.15999999999985448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125479.59</v>
      </c>
      <c r="D102" s="2">
        <f>'PR-RAS'!E106</f>
        <v>98566.26</v>
      </c>
      <c r="E102" s="2">
        <v>0</v>
      </c>
      <c r="F102" s="2">
        <v>0</v>
      </c>
      <c r="G102" s="3">
        <f t="shared" si="0"/>
        <v>32583.823110000001</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5569.19</v>
      </c>
      <c r="D103" s="2">
        <f>'PR-RAS'!E107</f>
        <v>5375.21</v>
      </c>
      <c r="E103" s="2">
        <v>0</v>
      </c>
      <c r="F103" s="2">
        <v>0</v>
      </c>
      <c r="G103" s="3">
        <f t="shared" si="0"/>
        <v>1664.60022</v>
      </c>
      <c r="H103" s="3">
        <f t="shared" si="1"/>
        <v>0.3999999999996362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5568.37</v>
      </c>
      <c r="D105" s="2">
        <f>'PR-RAS'!E109</f>
        <v>5373.57</v>
      </c>
      <c r="E105" s="2">
        <v>0</v>
      </c>
      <c r="F105" s="2">
        <v>0</v>
      </c>
      <c r="G105" s="3">
        <f t="shared" si="0"/>
        <v>1696.8130399999998</v>
      </c>
      <c r="H105" s="3">
        <f t="shared" si="1"/>
        <v>0.8000000000001819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0.82</v>
      </c>
      <c r="D106" s="2">
        <f>'PR-RAS'!E110</f>
        <v>1.64</v>
      </c>
      <c r="E106" s="2">
        <v>0</v>
      </c>
      <c r="F106" s="2">
        <v>0</v>
      </c>
      <c r="G106" s="3">
        <f t="shared" si="0"/>
        <v>0.43049999999999994</v>
      </c>
      <c r="H106" s="3">
        <f t="shared" si="1"/>
        <v>0.54000000000000015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41879.35</v>
      </c>
      <c r="D108" s="2">
        <f>'PR-RAS'!E112</f>
        <v>717.09</v>
      </c>
      <c r="E108" s="2">
        <v>0</v>
      </c>
      <c r="F108" s="2">
        <v>0</v>
      </c>
      <c r="G108" s="3">
        <f t="shared" si="0"/>
        <v>4634.5477099999998</v>
      </c>
      <c r="H108" s="3">
        <f t="shared" si="1"/>
        <v>0.43999999999857664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41879.35</v>
      </c>
      <c r="D113" s="2">
        <f>'PR-RAS'!E117</f>
        <v>717.09</v>
      </c>
      <c r="E113" s="2">
        <v>0</v>
      </c>
      <c r="F113" s="2">
        <v>0</v>
      </c>
      <c r="G113" s="3">
        <f t="shared" si="0"/>
        <v>4851.1153599999998</v>
      </c>
      <c r="H113" s="3">
        <f t="shared" si="1"/>
        <v>0.43999999999857664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78031.05</v>
      </c>
      <c r="D116" s="2">
        <f>'PR-RAS'!E120</f>
        <v>92473.959999999992</v>
      </c>
      <c r="E116" s="2">
        <v>0</v>
      </c>
      <c r="F116" s="2">
        <v>0</v>
      </c>
      <c r="G116" s="3">
        <f t="shared" si="0"/>
        <v>30242.581549999999</v>
      </c>
      <c r="H116" s="3">
        <f t="shared" si="1"/>
        <v>9.0000000011059456E-2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183.75</v>
      </c>
      <c r="D117" s="2">
        <f>'PR-RAS'!E121</f>
        <v>12408.9</v>
      </c>
      <c r="E117" s="2">
        <v>0</v>
      </c>
      <c r="F117" s="2">
        <v>0</v>
      </c>
      <c r="G117" s="3">
        <f t="shared" si="0"/>
        <v>2900.1797999999999</v>
      </c>
      <c r="H117" s="3">
        <f t="shared" si="1"/>
        <v>0.3500000000003638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77847.3</v>
      </c>
      <c r="D118" s="2">
        <f>'PR-RAS'!E122</f>
        <v>80065.06</v>
      </c>
      <c r="E118" s="2">
        <v>0</v>
      </c>
      <c r="F118" s="2">
        <v>0</v>
      </c>
      <c r="G118" s="3">
        <f t="shared" si="0"/>
        <v>27843.35814</v>
      </c>
      <c r="H118" s="3">
        <f t="shared" si="1"/>
        <v>0.36000000000058208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26594</v>
      </c>
      <c r="D121" s="2">
        <f>'PR-RAS'!E125</f>
        <v>24148</v>
      </c>
      <c r="E121" s="2">
        <v>0</v>
      </c>
      <c r="F121" s="2">
        <v>0</v>
      </c>
      <c r="G121" s="3">
        <f t="shared" si="0"/>
        <v>8986.7999999999993</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12444</v>
      </c>
      <c r="D122" s="2">
        <f>'PR-RAS'!E126</f>
        <v>19648</v>
      </c>
      <c r="E122" s="2">
        <v>0</v>
      </c>
      <c r="F122" s="2">
        <v>0</v>
      </c>
      <c r="G122" s="3">
        <f t="shared" si="0"/>
        <v>6260.54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12444</v>
      </c>
      <c r="D124" s="2">
        <f>'PR-RAS'!E128</f>
        <v>19648</v>
      </c>
      <c r="E124" s="2">
        <v>0</v>
      </c>
      <c r="F124" s="2">
        <v>0</v>
      </c>
      <c r="G124" s="3">
        <f t="shared" si="0"/>
        <v>6364.0199999999995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14150</v>
      </c>
      <c r="D125" s="2">
        <f>'PR-RAS'!E129</f>
        <v>4500</v>
      </c>
      <c r="E125" s="2">
        <v>0</v>
      </c>
      <c r="F125" s="2">
        <v>0</v>
      </c>
      <c r="G125" s="3">
        <f t="shared" si="0"/>
        <v>2870.6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14150</v>
      </c>
      <c r="D126" s="2">
        <f>'PR-RAS'!E130</f>
        <v>4500</v>
      </c>
      <c r="E126" s="2">
        <v>0</v>
      </c>
      <c r="F126" s="2">
        <v>0</v>
      </c>
      <c r="G126" s="3">
        <f t="shared" si="0"/>
        <v>2893.75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23954.44</v>
      </c>
      <c r="D136" s="2">
        <f>'PR-RAS'!E140</f>
        <v>23354.78</v>
      </c>
      <c r="E136" s="2">
        <v>0</v>
      </c>
      <c r="F136" s="2">
        <v>0</v>
      </c>
      <c r="G136" s="3">
        <f t="shared" si="0"/>
        <v>9539.6400000000012</v>
      </c>
      <c r="H136" s="3">
        <f t="shared" si="1"/>
        <v>0.65999999999985448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23954.44</v>
      </c>
      <c r="D147" s="2">
        <f>'PR-RAS'!E151</f>
        <v>23354.78</v>
      </c>
      <c r="E147" s="2">
        <v>0</v>
      </c>
      <c r="F147" s="2">
        <v>0</v>
      </c>
      <c r="G147" s="3">
        <f t="shared" si="0"/>
        <v>10316.944</v>
      </c>
      <c r="H147" s="3">
        <f t="shared" si="1"/>
        <v>0.65999999999985448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961203.34999999974</v>
      </c>
      <c r="D148" s="2">
        <f>'PR-RAS'!E152</f>
        <v>1204301.3600000001</v>
      </c>
      <c r="E148" s="2">
        <v>0</v>
      </c>
      <c r="F148" s="2">
        <v>0</v>
      </c>
      <c r="G148" s="3">
        <f t="shared" si="0"/>
        <v>495361.49228999997</v>
      </c>
      <c r="H148" s="3">
        <f t="shared" si="1"/>
        <v>0.70999999984633178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438391.93999999994</v>
      </c>
      <c r="D149" s="2">
        <f>'PR-RAS'!E153</f>
        <v>650381.96</v>
      </c>
      <c r="E149" s="2">
        <v>0</v>
      </c>
      <c r="F149" s="2">
        <v>0</v>
      </c>
      <c r="G149" s="3">
        <f t="shared" si="0"/>
        <v>257395.06727999996</v>
      </c>
      <c r="H149" s="3">
        <f t="shared" si="1"/>
        <v>0.10000000009313226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360049.44</v>
      </c>
      <c r="D150" s="2">
        <f>'PR-RAS'!E154</f>
        <v>540632.71</v>
      </c>
      <c r="E150" s="2">
        <v>0</v>
      </c>
      <c r="F150" s="2">
        <v>0</v>
      </c>
      <c r="G150" s="3">
        <f t="shared" si="0"/>
        <v>214755.91413999998</v>
      </c>
      <c r="H150" s="3">
        <f t="shared" si="1"/>
        <v>0.73000000003958121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360049.44</v>
      </c>
      <c r="D151" s="2">
        <f>'PR-RAS'!E155</f>
        <v>540632.71</v>
      </c>
      <c r="E151" s="2">
        <v>0</v>
      </c>
      <c r="F151" s="2">
        <v>0</v>
      </c>
      <c r="G151" s="3">
        <f t="shared" si="0"/>
        <v>216197.22899999996</v>
      </c>
      <c r="H151" s="3">
        <f t="shared" si="1"/>
        <v>0.73000000003958121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22079.16</v>
      </c>
      <c r="D155" s="2">
        <f>'PR-RAS'!E159</f>
        <v>26099.24</v>
      </c>
      <c r="E155" s="2">
        <v>0</v>
      </c>
      <c r="F155" s="2">
        <v>0</v>
      </c>
      <c r="G155" s="3">
        <f t="shared" si="0"/>
        <v>11438.75656</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56263.34</v>
      </c>
      <c r="D156" s="2">
        <f>'PR-RAS'!E160</f>
        <v>83650.009999999995</v>
      </c>
      <c r="E156" s="2">
        <v>0</v>
      </c>
      <c r="F156" s="2">
        <v>0</v>
      </c>
      <c r="G156" s="3">
        <f t="shared" si="0"/>
        <v>34652.320799999994</v>
      </c>
      <c r="H156" s="3">
        <f t="shared" si="1"/>
        <v>0.34999999999126885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56263.34</v>
      </c>
      <c r="D158" s="2">
        <f>'PR-RAS'!E162</f>
        <v>83650.009999999995</v>
      </c>
      <c r="E158" s="2">
        <v>0</v>
      </c>
      <c r="F158" s="2">
        <v>0</v>
      </c>
      <c r="G158" s="3">
        <f t="shared" si="0"/>
        <v>35099.447520000002</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346729.37999999995</v>
      </c>
      <c r="D160" s="2">
        <f>'PR-RAS'!E164</f>
        <v>344862.48000000004</v>
      </c>
      <c r="E160" s="2">
        <v>0</v>
      </c>
      <c r="F160" s="2">
        <v>0</v>
      </c>
      <c r="G160" s="3">
        <f t="shared" si="0"/>
        <v>164796.24006000001</v>
      </c>
      <c r="H160" s="3">
        <f t="shared" si="1"/>
        <v>0.85999999998603016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7972.83</v>
      </c>
      <c r="D161" s="2">
        <f>'PR-RAS'!E165</f>
        <v>5457.1399999999994</v>
      </c>
      <c r="E161" s="2">
        <v>0</v>
      </c>
      <c r="F161" s="2">
        <v>0</v>
      </c>
      <c r="G161" s="3">
        <f t="shared" si="0"/>
        <v>3021.9376000000002</v>
      </c>
      <c r="H161" s="3">
        <f t="shared" si="1"/>
        <v>0.30999999999949068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1547.82</v>
      </c>
      <c r="D162" s="2">
        <f>'PR-RAS'!E166</f>
        <v>718.78</v>
      </c>
      <c r="E162" s="2">
        <v>0</v>
      </c>
      <c r="F162" s="2">
        <v>0</v>
      </c>
      <c r="G162" s="3">
        <f t="shared" si="0"/>
        <v>480.64618000000002</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5782.51</v>
      </c>
      <c r="D163" s="2">
        <f>'PR-RAS'!E167</f>
        <v>4738.3599999999997</v>
      </c>
      <c r="E163" s="2">
        <v>0</v>
      </c>
      <c r="F163" s="2">
        <v>0</v>
      </c>
      <c r="G163" s="3">
        <f t="shared" si="0"/>
        <v>2471.9952600000001</v>
      </c>
      <c r="H163" s="3">
        <f t="shared" si="1"/>
        <v>0.8499999999994543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642.5</v>
      </c>
      <c r="D164" s="2">
        <f>'PR-RAS'!E168</f>
        <v>0</v>
      </c>
      <c r="E164" s="2">
        <v>0</v>
      </c>
      <c r="F164" s="2">
        <v>0</v>
      </c>
      <c r="G164" s="3">
        <f t="shared" si="0"/>
        <v>104.72750000000001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148718.15</v>
      </c>
      <c r="D166" s="2">
        <f>'PR-RAS'!E170</f>
        <v>77574.7</v>
      </c>
      <c r="E166" s="2">
        <v>0</v>
      </c>
      <c r="F166" s="2">
        <v>0</v>
      </c>
      <c r="G166" s="3">
        <f t="shared" si="0"/>
        <v>50138.145750000003</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9682.19</v>
      </c>
      <c r="D167" s="2">
        <f>'PR-RAS'!E171</f>
        <v>15701.09</v>
      </c>
      <c r="E167" s="2">
        <v>0</v>
      </c>
      <c r="F167" s="2">
        <v>0</v>
      </c>
      <c r="G167" s="3">
        <f t="shared" si="0"/>
        <v>6820.0054200000004</v>
      </c>
      <c r="H167" s="3">
        <f t="shared" si="1"/>
        <v>0.28000000000065484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75027.08</v>
      </c>
      <c r="D168" s="2">
        <f>'PR-RAS'!E172</f>
        <v>206.6</v>
      </c>
      <c r="E168" s="2">
        <v>0</v>
      </c>
      <c r="F168" s="2">
        <v>0</v>
      </c>
      <c r="G168" s="3">
        <f t="shared" si="0"/>
        <v>12598.526760000001</v>
      </c>
      <c r="H168" s="3">
        <f t="shared" si="1"/>
        <v>0.48000000000175191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47011.72</v>
      </c>
      <c r="D169" s="2">
        <f>'PR-RAS'!E173</f>
        <v>48192.42</v>
      </c>
      <c r="E169" s="2">
        <v>0</v>
      </c>
      <c r="F169" s="2">
        <v>0</v>
      </c>
      <c r="G169" s="3">
        <f t="shared" si="0"/>
        <v>24090.622080000001</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8654.82</v>
      </c>
      <c r="D170" s="2">
        <f>'PR-RAS'!E174</f>
        <v>10784.32</v>
      </c>
      <c r="E170" s="2">
        <v>0</v>
      </c>
      <c r="F170" s="2">
        <v>0</v>
      </c>
      <c r="G170" s="3">
        <f t="shared" si="0"/>
        <v>5107.7647400000005</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8051.35</v>
      </c>
      <c r="D171" s="2">
        <f>'PR-RAS'!E175</f>
        <v>894</v>
      </c>
      <c r="E171" s="2">
        <v>0</v>
      </c>
      <c r="F171" s="2">
        <v>0</v>
      </c>
      <c r="G171" s="3">
        <f t="shared" si="0"/>
        <v>1672.6895000000002</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290.99</v>
      </c>
      <c r="D173" s="2">
        <f>'PR-RAS'!E177</f>
        <v>1796.27</v>
      </c>
      <c r="E173" s="2">
        <v>0</v>
      </c>
      <c r="F173" s="2">
        <v>0</v>
      </c>
      <c r="G173" s="3">
        <f t="shared" si="0"/>
        <v>667.96715999999992</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141875.73000000001</v>
      </c>
      <c r="D174" s="2">
        <f>'PR-RAS'!E178</f>
        <v>188117.33000000002</v>
      </c>
      <c r="E174" s="2">
        <v>0</v>
      </c>
      <c r="F174" s="2">
        <v>0</v>
      </c>
      <c r="G174" s="3">
        <f t="shared" si="0"/>
        <v>89633.097469999993</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7908.1</v>
      </c>
      <c r="D175" s="2">
        <f>'PR-RAS'!E179</f>
        <v>8434.2000000000007</v>
      </c>
      <c r="E175" s="2">
        <v>0</v>
      </c>
      <c r="F175" s="2">
        <v>0</v>
      </c>
      <c r="G175" s="3">
        <f t="shared" si="0"/>
        <v>4311.1109999999999</v>
      </c>
      <c r="H175" s="3">
        <f t="shared" si="1"/>
        <v>0.30000000000109139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23708.04</v>
      </c>
      <c r="D176" s="2">
        <f>'PR-RAS'!E180</f>
        <v>35333.68</v>
      </c>
      <c r="E176" s="2">
        <v>0</v>
      </c>
      <c r="F176" s="2">
        <v>0</v>
      </c>
      <c r="G176" s="3">
        <f t="shared" si="0"/>
        <v>16515.695</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17009.04</v>
      </c>
      <c r="D177" s="2">
        <f>'PR-RAS'!E181</f>
        <v>27418.99</v>
      </c>
      <c r="E177" s="2">
        <v>0</v>
      </c>
      <c r="F177" s="2">
        <v>0</v>
      </c>
      <c r="G177" s="3">
        <f t="shared" si="0"/>
        <v>12645.07552</v>
      </c>
      <c r="H177" s="3">
        <f t="shared" si="1"/>
        <v>4.9999999999272404E-2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44557.95</v>
      </c>
      <c r="D178" s="2">
        <f>'PR-RAS'!E182</f>
        <v>25981.58</v>
      </c>
      <c r="E178" s="2">
        <v>0</v>
      </c>
      <c r="F178" s="2">
        <v>0</v>
      </c>
      <c r="G178" s="3">
        <f t="shared" si="0"/>
        <v>17084.23647</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388.2</v>
      </c>
      <c r="D179" s="2">
        <f>'PR-RAS'!E183</f>
        <v>931.68</v>
      </c>
      <c r="E179" s="2">
        <v>0</v>
      </c>
      <c r="F179" s="2">
        <v>0</v>
      </c>
      <c r="G179" s="3">
        <f t="shared" si="0"/>
        <v>400.77767999999998</v>
      </c>
      <c r="H179" s="3">
        <f t="shared" si="1"/>
        <v>0.52000000000003865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812.51</v>
      </c>
      <c r="D180" s="2">
        <f>'PR-RAS'!E184</f>
        <v>0</v>
      </c>
      <c r="E180" s="2">
        <v>0</v>
      </c>
      <c r="F180" s="2">
        <v>0</v>
      </c>
      <c r="G180" s="3">
        <f t="shared" si="0"/>
        <v>145.43929</v>
      </c>
      <c r="H180" s="3">
        <f t="shared" si="1"/>
        <v>0.49000000000000909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34304.21</v>
      </c>
      <c r="D181" s="2">
        <f>'PR-RAS'!E185</f>
        <v>75026.5</v>
      </c>
      <c r="E181" s="2">
        <v>0</v>
      </c>
      <c r="F181" s="2">
        <v>0</v>
      </c>
      <c r="G181" s="3">
        <f t="shared" si="0"/>
        <v>33184.2978</v>
      </c>
      <c r="H181" s="3">
        <f t="shared" si="1"/>
        <v>0.70999999999912689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3256.89</v>
      </c>
      <c r="D182" s="2">
        <f>'PR-RAS'!E186</f>
        <v>7902.2</v>
      </c>
      <c r="E182" s="2">
        <v>0</v>
      </c>
      <c r="F182" s="2">
        <v>0</v>
      </c>
      <c r="G182" s="3">
        <f t="shared" si="0"/>
        <v>3450.0934900000002</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9930.7900000000009</v>
      </c>
      <c r="D183" s="2">
        <f>'PR-RAS'!E187</f>
        <v>7088.5</v>
      </c>
      <c r="E183" s="2">
        <v>0</v>
      </c>
      <c r="F183" s="2">
        <v>0</v>
      </c>
      <c r="G183" s="3">
        <f t="shared" si="0"/>
        <v>4387.6177800000005</v>
      </c>
      <c r="H183" s="3">
        <f t="shared" si="1"/>
        <v>0.70999999999912689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48162.67</v>
      </c>
      <c r="D190" s="2">
        <f>'PR-RAS'!E194</f>
        <v>73713.31</v>
      </c>
      <c r="E190" s="2">
        <v>0</v>
      </c>
      <c r="F190" s="2">
        <v>0</v>
      </c>
      <c r="G190" s="3">
        <f t="shared" si="0"/>
        <v>36966.375809999998</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9442.4500000000007</v>
      </c>
      <c r="D191" s="2">
        <f>'PR-RAS'!E195</f>
        <v>7545.62</v>
      </c>
      <c r="E191" s="2">
        <v>0</v>
      </c>
      <c r="F191" s="2">
        <v>0</v>
      </c>
      <c r="G191" s="3">
        <f t="shared" si="0"/>
        <v>4661.401100000001</v>
      </c>
      <c r="H191" s="3">
        <f t="shared" si="1"/>
        <v>0.83000000000083674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3595.8</v>
      </c>
      <c r="D192" s="2">
        <f>'PR-RAS'!E196</f>
        <v>1934.37</v>
      </c>
      <c r="E192" s="2">
        <v>0</v>
      </c>
      <c r="F192" s="2">
        <v>0</v>
      </c>
      <c r="G192" s="3">
        <f t="shared" si="0"/>
        <v>1425.72714</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7345.45</v>
      </c>
      <c r="D193" s="2">
        <f>'PR-RAS'!E197</f>
        <v>12685.27</v>
      </c>
      <c r="E193" s="2">
        <v>0</v>
      </c>
      <c r="F193" s="2">
        <v>0</v>
      </c>
      <c r="G193" s="3">
        <f t="shared" si="0"/>
        <v>6281.4700800000001</v>
      </c>
      <c r="H193" s="3">
        <f t="shared" si="1"/>
        <v>0.72000000000025466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v>
      </c>
      <c r="D194" s="2">
        <f>'PR-RAS'!E198</f>
        <v>2438.3000000000002</v>
      </c>
      <c r="E194" s="2">
        <v>0</v>
      </c>
      <c r="F194" s="2">
        <v>0</v>
      </c>
      <c r="G194" s="3">
        <f t="shared" si="0"/>
        <v>941.47330000000011</v>
      </c>
      <c r="H194" s="3">
        <f t="shared" si="1"/>
        <v>0.8000000000001819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1749.91</v>
      </c>
      <c r="D195" s="2">
        <f>'PR-RAS'!E199</f>
        <v>3000.31</v>
      </c>
      <c r="E195" s="2">
        <v>0</v>
      </c>
      <c r="F195" s="2">
        <v>0</v>
      </c>
      <c r="G195" s="3">
        <f t="shared" si="0"/>
        <v>1503.6028200000001</v>
      </c>
      <c r="H195" s="3">
        <f t="shared" si="1"/>
        <v>0.39999999999986358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26027.56</v>
      </c>
      <c r="D197" s="2">
        <f>'PR-RAS'!E201</f>
        <v>46109.440000000002</v>
      </c>
      <c r="E197" s="2">
        <v>0</v>
      </c>
      <c r="F197" s="2">
        <v>0</v>
      </c>
      <c r="G197" s="3">
        <f t="shared" si="0"/>
        <v>23176.302240000001</v>
      </c>
      <c r="H197" s="3">
        <f t="shared" si="1"/>
        <v>0.88000000000101863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5659.579999999999</v>
      </c>
      <c r="D198" s="2">
        <f>'PR-RAS'!E202</f>
        <v>4859.6900000000005</v>
      </c>
      <c r="E198" s="2">
        <v>0</v>
      </c>
      <c r="F198" s="2">
        <v>0</v>
      </c>
      <c r="G198" s="3">
        <f t="shared" si="0"/>
        <v>3029.6551199999999</v>
      </c>
      <c r="H198" s="3">
        <f t="shared" si="1"/>
        <v>0.73000000000047294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0.6</v>
      </c>
      <c r="E204" s="2">
        <v>0</v>
      </c>
      <c r="F204" s="2">
        <v>0</v>
      </c>
      <c r="G204" s="3">
        <f t="shared" si="0"/>
        <v>0.24360000000000001</v>
      </c>
      <c r="H204" s="3">
        <f t="shared" si="1"/>
        <v>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0.6</v>
      </c>
      <c r="E206" s="2">
        <v>0</v>
      </c>
      <c r="F206" s="2">
        <v>0</v>
      </c>
      <c r="G206" s="3">
        <f t="shared" si="0"/>
        <v>0.24599999999999997</v>
      </c>
      <c r="H206" s="3">
        <f t="shared" si="1"/>
        <v>0.4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5659.579999999999</v>
      </c>
      <c r="D212" s="2">
        <f>'PR-RAS'!E216</f>
        <v>4859.09</v>
      </c>
      <c r="E212" s="2">
        <v>0</v>
      </c>
      <c r="F212" s="2">
        <v>0</v>
      </c>
      <c r="G212" s="3">
        <f t="shared" si="0"/>
        <v>3244.7073599999994</v>
      </c>
      <c r="H212" s="3">
        <f t="shared" si="1"/>
        <v>0.51000000000112777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5521.24</v>
      </c>
      <c r="D213" s="2">
        <f>'PR-RAS'!E217</f>
        <v>4046.32</v>
      </c>
      <c r="E213" s="2">
        <v>0</v>
      </c>
      <c r="F213" s="2">
        <v>0</v>
      </c>
      <c r="G213" s="3">
        <f t="shared" si="0"/>
        <v>2886.1425600000002</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0.15</v>
      </c>
      <c r="D214" s="2">
        <f>'PR-RAS'!E218</f>
        <v>0</v>
      </c>
      <c r="E214" s="2">
        <v>0</v>
      </c>
      <c r="F214" s="2">
        <v>0</v>
      </c>
      <c r="G214" s="3">
        <f t="shared" si="0"/>
        <v>3.1949999999999999E-2</v>
      </c>
      <c r="H214" s="3">
        <f t="shared" si="1"/>
        <v>0.15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812.77</v>
      </c>
      <c r="E215" s="2">
        <v>0</v>
      </c>
      <c r="F215" s="2">
        <v>0</v>
      </c>
      <c r="G215" s="3">
        <f t="shared" si="0"/>
        <v>347.86555999999996</v>
      </c>
      <c r="H215" s="3">
        <f t="shared" si="1"/>
        <v>0.23000000000001819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138.19</v>
      </c>
      <c r="D216" s="2">
        <f>'PR-RAS'!E220</f>
        <v>0</v>
      </c>
      <c r="E216" s="2">
        <v>0</v>
      </c>
      <c r="F216" s="2">
        <v>0</v>
      </c>
      <c r="G216" s="3">
        <f t="shared" si="0"/>
        <v>29.710850000000001</v>
      </c>
      <c r="H216" s="3">
        <f t="shared" si="1"/>
        <v>0.18999999999999773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1362.19</v>
      </c>
      <c r="D217" s="2">
        <f>'PR-RAS'!E221</f>
        <v>21251.08</v>
      </c>
      <c r="E217" s="2">
        <v>0</v>
      </c>
      <c r="F217" s="2">
        <v>0</v>
      </c>
      <c r="G217" s="3">
        <f t="shared" si="0"/>
        <v>9474.6996000000017</v>
      </c>
      <c r="H217" s="3">
        <f t="shared" si="1"/>
        <v>0.2700000000018008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1362.19</v>
      </c>
      <c r="D221" s="2">
        <f>'PR-RAS'!E225</f>
        <v>21251.08</v>
      </c>
      <c r="E221" s="2">
        <v>0</v>
      </c>
      <c r="F221" s="2">
        <v>0</v>
      </c>
      <c r="G221" s="3">
        <f t="shared" si="0"/>
        <v>9650.1570000000011</v>
      </c>
      <c r="H221" s="3">
        <f t="shared" si="1"/>
        <v>0.2700000000018008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1362.19</v>
      </c>
      <c r="D224" s="2">
        <f>'PR-RAS'!E228</f>
        <v>21251.08</v>
      </c>
      <c r="E224" s="2">
        <v>0</v>
      </c>
      <c r="F224" s="2">
        <v>0</v>
      </c>
      <c r="G224" s="3">
        <f t="shared" si="0"/>
        <v>9781.7500500000006</v>
      </c>
      <c r="H224" s="3">
        <f t="shared" si="1"/>
        <v>0.2700000000018008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7712.06</v>
      </c>
      <c r="E226" s="2">
        <v>0</v>
      </c>
      <c r="F226" s="2">
        <v>0</v>
      </c>
      <c r="G226" s="3">
        <f t="shared" si="0"/>
        <v>3470.4270000000001</v>
      </c>
      <c r="H226" s="3">
        <f t="shared" si="1"/>
        <v>6.0000000000400178E-2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7712.06</v>
      </c>
      <c r="E233" s="2">
        <v>0</v>
      </c>
      <c r="F233" s="2">
        <v>0</v>
      </c>
      <c r="G233" s="3">
        <f t="shared" si="0"/>
        <v>3578.3958400000006</v>
      </c>
      <c r="H233" s="3">
        <f t="shared" si="1"/>
        <v>6.0000000000400178E-2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7712.06</v>
      </c>
      <c r="E234" s="2">
        <v>0</v>
      </c>
      <c r="F234" s="2">
        <v>0</v>
      </c>
      <c r="G234" s="3">
        <f t="shared" si="0"/>
        <v>3593.8199600000003</v>
      </c>
      <c r="H234" s="3">
        <f t="shared" si="1"/>
        <v>6.0000000000400178E-2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32331.61</v>
      </c>
      <c r="D258" s="2">
        <f>'PR-RAS'!E262</f>
        <v>46600.75</v>
      </c>
      <c r="E258" s="2">
        <v>0</v>
      </c>
      <c r="F258" s="2">
        <v>0</v>
      </c>
      <c r="G258" s="3">
        <f t="shared" si="0"/>
        <v>32262.009270000002</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32331.61</v>
      </c>
      <c r="D265" s="2">
        <f>'PR-RAS'!E269</f>
        <v>46600.75</v>
      </c>
      <c r="E265" s="2">
        <v>0</v>
      </c>
      <c r="F265" s="2">
        <v>0</v>
      </c>
      <c r="G265" s="3">
        <f t="shared" si="0"/>
        <v>33140.741040000001</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26930.59</v>
      </c>
      <c r="D266" s="2">
        <f>'PR-RAS'!E270</f>
        <v>37700.19</v>
      </c>
      <c r="E266" s="2">
        <v>0</v>
      </c>
      <c r="F266" s="2">
        <v>0</v>
      </c>
      <c r="G266" s="3">
        <f t="shared" si="0"/>
        <v>27117.707050000001</v>
      </c>
      <c r="H266" s="3">
        <f t="shared" si="1"/>
        <v>0.60000000000218279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5401.02</v>
      </c>
      <c r="D267" s="2">
        <f>'PR-RAS'!E271</f>
        <v>8900.56</v>
      </c>
      <c r="E267" s="2">
        <v>0</v>
      </c>
      <c r="F267" s="2">
        <v>0</v>
      </c>
      <c r="G267" s="3">
        <f t="shared" si="0"/>
        <v>6171.7692400000005</v>
      </c>
      <c r="H267" s="3">
        <f t="shared" si="1"/>
        <v>0.46000000000094587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136728.65</v>
      </c>
      <c r="D269" s="2">
        <f>'PR-RAS'!E273</f>
        <v>128633.34</v>
      </c>
      <c r="E269" s="2">
        <v>0</v>
      </c>
      <c r="F269" s="2">
        <v>0</v>
      </c>
      <c r="G269" s="3">
        <f t="shared" si="0"/>
        <v>105590.74844</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125002.06</v>
      </c>
      <c r="D270" s="2">
        <f>'PR-RAS'!E274</f>
        <v>128633.34</v>
      </c>
      <c r="E270" s="2">
        <v>0</v>
      </c>
      <c r="F270" s="2">
        <v>0</v>
      </c>
      <c r="G270" s="3">
        <f t="shared" si="0"/>
        <v>102830.29106</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125002.06</v>
      </c>
      <c r="D271" s="2">
        <f>'PR-RAS'!E275</f>
        <v>128633.34</v>
      </c>
      <c r="E271" s="2">
        <v>0</v>
      </c>
      <c r="F271" s="2">
        <v>0</v>
      </c>
      <c r="G271" s="3">
        <f t="shared" si="0"/>
        <v>103212.5598</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2873.75</v>
      </c>
      <c r="D274" s="2">
        <f>'PR-RAS'!E278</f>
        <v>0</v>
      </c>
      <c r="E274" s="2">
        <v>0</v>
      </c>
      <c r="F274" s="2">
        <v>0</v>
      </c>
      <c r="G274" s="3">
        <f t="shared" si="0"/>
        <v>784.53375000000005</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2873.75</v>
      </c>
      <c r="D275" s="2">
        <f>'PR-RAS'!E279</f>
        <v>0</v>
      </c>
      <c r="E275" s="2">
        <v>0</v>
      </c>
      <c r="F275" s="2">
        <v>0</v>
      </c>
      <c r="G275" s="3">
        <f t="shared" ref="G275:G528" si="12">(B275/1000)*(C275*1+D275*2)</f>
        <v>787.40750000000003</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8852.84</v>
      </c>
      <c r="D285" s="2">
        <f>'PR-RAS'!E289</f>
        <v>0</v>
      </c>
      <c r="E285" s="2">
        <v>0</v>
      </c>
      <c r="F285" s="2">
        <v>0</v>
      </c>
      <c r="G285" s="3">
        <f t="shared" si="12"/>
        <v>2514.2065599999996</v>
      </c>
      <c r="H285" s="3">
        <f t="shared" si="13"/>
        <v>0.15999999999985448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8852.84</v>
      </c>
      <c r="D286" s="2">
        <f>'PR-RAS'!E290</f>
        <v>0</v>
      </c>
      <c r="E286" s="2">
        <v>0</v>
      </c>
      <c r="F286" s="2">
        <v>0</v>
      </c>
      <c r="G286" s="3">
        <f t="shared" si="12"/>
        <v>2523.0593999999996</v>
      </c>
      <c r="H286" s="3">
        <f t="shared" si="13"/>
        <v>0.15999999999985448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961203.34999999974</v>
      </c>
      <c r="D295" s="2">
        <f>'PR-RAS'!E299</f>
        <v>1204301.3600000001</v>
      </c>
      <c r="E295" s="2">
        <v>0</v>
      </c>
      <c r="F295" s="2">
        <v>0</v>
      </c>
      <c r="G295" s="3">
        <f t="shared" si="12"/>
        <v>990722.98457999993</v>
      </c>
      <c r="H295" s="3">
        <f t="shared" si="13"/>
        <v>0.70999999984633178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473825.72000000032</v>
      </c>
      <c r="D296" s="2">
        <f>'PR-RAS'!E300</f>
        <v>18682.070000000065</v>
      </c>
      <c r="E296" s="2">
        <v>0</v>
      </c>
      <c r="F296" s="2">
        <v>0</v>
      </c>
      <c r="G296" s="3">
        <f t="shared" si="12"/>
        <v>150801.00870000012</v>
      </c>
      <c r="H296" s="3">
        <f t="shared" si="13"/>
        <v>0.34999999974388629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285460.44</v>
      </c>
      <c r="D298" s="2">
        <f>'PR-RAS'!E302</f>
        <v>526852.11</v>
      </c>
      <c r="E298" s="2">
        <v>0</v>
      </c>
      <c r="F298" s="2">
        <v>0</v>
      </c>
      <c r="G298" s="3">
        <f t="shared" si="12"/>
        <v>397731.90401999996</v>
      </c>
      <c r="H298" s="3">
        <f t="shared" si="13"/>
        <v>0.54999999998835847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43466.75</v>
      </c>
      <c r="D300" s="2">
        <f>'PR-RAS'!E304</f>
        <v>57972.59</v>
      </c>
      <c r="E300" s="2">
        <v>0</v>
      </c>
      <c r="F300" s="2">
        <v>0</v>
      </c>
      <c r="G300" s="3">
        <f t="shared" si="12"/>
        <v>47664.167069999996</v>
      </c>
      <c r="H300" s="3">
        <f t="shared" si="13"/>
        <v>0.66000000000349246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22352.79</v>
      </c>
      <c r="D303" s="2">
        <f>'PR-RAS'!E308</f>
        <v>58006.630000000005</v>
      </c>
      <c r="E303" s="2">
        <v>0</v>
      </c>
      <c r="F303" s="2">
        <v>0</v>
      </c>
      <c r="G303" s="3">
        <f t="shared" si="12"/>
        <v>41786.547100000003</v>
      </c>
      <c r="H303" s="3">
        <f t="shared" si="13"/>
        <v>0.57999999999447027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9500</v>
      </c>
      <c r="D304" s="2">
        <f>'PR-RAS'!E309</f>
        <v>670</v>
      </c>
      <c r="E304" s="2">
        <v>0</v>
      </c>
      <c r="F304" s="2">
        <v>0</v>
      </c>
      <c r="G304" s="3">
        <f t="shared" si="12"/>
        <v>3284.52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9500</v>
      </c>
      <c r="D305" s="2">
        <f>'PR-RAS'!E310</f>
        <v>670</v>
      </c>
      <c r="E305" s="2">
        <v>0</v>
      </c>
      <c r="F305" s="2">
        <v>0</v>
      </c>
      <c r="G305" s="3">
        <f t="shared" si="12"/>
        <v>3295.36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9500</v>
      </c>
      <c r="D306" s="2">
        <f>'PR-RAS'!E311</f>
        <v>670</v>
      </c>
      <c r="E306" s="2">
        <v>0</v>
      </c>
      <c r="F306" s="2">
        <v>0</v>
      </c>
      <c r="G306" s="3">
        <f t="shared" si="12"/>
        <v>3306.2</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12852.789999999999</v>
      </c>
      <c r="D316" s="2">
        <f>'PR-RAS'!E321</f>
        <v>57336.630000000005</v>
      </c>
      <c r="E316" s="2">
        <v>0</v>
      </c>
      <c r="F316" s="2">
        <v>0</v>
      </c>
      <c r="G316" s="3">
        <f t="shared" si="12"/>
        <v>40170.705750000001</v>
      </c>
      <c r="H316" s="3">
        <f t="shared" si="13"/>
        <v>0.57999999999628926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12852.789999999999</v>
      </c>
      <c r="D317" s="2">
        <f>'PR-RAS'!E322</f>
        <v>22336.63</v>
      </c>
      <c r="E317" s="2">
        <v>0</v>
      </c>
      <c r="F317" s="2">
        <v>0</v>
      </c>
      <c r="G317" s="3">
        <f t="shared" si="12"/>
        <v>18178.231800000001</v>
      </c>
      <c r="H317" s="3">
        <f t="shared" si="13"/>
        <v>0.57999999999992724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2142.81</v>
      </c>
      <c r="D318" s="2">
        <f>'PR-RAS'!E323</f>
        <v>0</v>
      </c>
      <c r="E318" s="2">
        <v>0</v>
      </c>
      <c r="F318" s="2">
        <v>0</v>
      </c>
      <c r="G318" s="3">
        <f t="shared" si="12"/>
        <v>679.27076999999997</v>
      </c>
      <c r="H318" s="3">
        <f t="shared" si="13"/>
        <v>0.19000000000005457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10709.98</v>
      </c>
      <c r="D321" s="2">
        <f>'PR-RAS'!E326</f>
        <v>22336.63</v>
      </c>
      <c r="E321" s="2">
        <v>0</v>
      </c>
      <c r="F321" s="2">
        <v>0</v>
      </c>
      <c r="G321" s="3">
        <f t="shared" si="12"/>
        <v>17722.636800000004</v>
      </c>
      <c r="H321" s="3">
        <f t="shared" si="13"/>
        <v>0.38999999999941792</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35000</v>
      </c>
      <c r="E322" s="2">
        <v>0</v>
      </c>
      <c r="F322" s="2">
        <v>0</v>
      </c>
      <c r="G322" s="3">
        <f t="shared" si="12"/>
        <v>22470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35000</v>
      </c>
      <c r="E329" s="2">
        <v>0</v>
      </c>
      <c r="F329" s="2">
        <v>0</v>
      </c>
      <c r="G329" s="3">
        <f t="shared" si="12"/>
        <v>22960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353464.05</v>
      </c>
      <c r="D355" s="2">
        <f>'PR-RAS'!E360</f>
        <v>295631.34999999998</v>
      </c>
      <c r="E355" s="2">
        <v>0</v>
      </c>
      <c r="F355" s="2">
        <v>0</v>
      </c>
      <c r="G355" s="3">
        <f t="shared" si="12"/>
        <v>334433.26949999999</v>
      </c>
      <c r="H355" s="3">
        <f t="shared" si="13"/>
        <v>0.3999999999650754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1625</v>
      </c>
      <c r="D356" s="2">
        <f>'PR-RAS'!E361</f>
        <v>16870</v>
      </c>
      <c r="E356" s="2">
        <v>0</v>
      </c>
      <c r="F356" s="2">
        <v>0</v>
      </c>
      <c r="G356" s="3">
        <f t="shared" si="12"/>
        <v>12554.574999999999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1625</v>
      </c>
      <c r="D361" s="2">
        <f>'PR-RAS'!E366</f>
        <v>16870</v>
      </c>
      <c r="E361" s="2">
        <v>0</v>
      </c>
      <c r="F361" s="2">
        <v>0</v>
      </c>
      <c r="G361" s="3">
        <f t="shared" si="12"/>
        <v>12731.4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1625</v>
      </c>
      <c r="D367" s="2">
        <f>'PR-RAS'!E372</f>
        <v>16870</v>
      </c>
      <c r="E367" s="2">
        <v>0</v>
      </c>
      <c r="F367" s="2">
        <v>0</v>
      </c>
      <c r="G367" s="3">
        <f t="shared" si="12"/>
        <v>12943.59</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351839.05</v>
      </c>
      <c r="D368" s="2">
        <f>'PR-RAS'!E373</f>
        <v>208185.97</v>
      </c>
      <c r="E368" s="2">
        <v>0</v>
      </c>
      <c r="F368" s="2">
        <v>0</v>
      </c>
      <c r="G368" s="3">
        <f t="shared" si="12"/>
        <v>281933.43332999997</v>
      </c>
      <c r="H368" s="3">
        <f t="shared" si="13"/>
        <v>7.9999999987194315E-2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316019.03999999998</v>
      </c>
      <c r="D369" s="2">
        <f>'PR-RAS'!E374</f>
        <v>86145.11</v>
      </c>
      <c r="E369" s="2">
        <v>0</v>
      </c>
      <c r="F369" s="2">
        <v>0</v>
      </c>
      <c r="G369" s="3">
        <f t="shared" si="12"/>
        <v>179697.80768</v>
      </c>
      <c r="H369" s="3">
        <f t="shared" si="13"/>
        <v>0.14999999997962732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31127.88</v>
      </c>
      <c r="E371" s="2">
        <v>0</v>
      </c>
      <c r="F371" s="2">
        <v>0</v>
      </c>
      <c r="G371" s="3">
        <f t="shared" si="12"/>
        <v>23034.6312</v>
      </c>
      <c r="H371" s="3">
        <f t="shared" si="13"/>
        <v>0.11999999999898137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7977.48</v>
      </c>
      <c r="D372" s="2">
        <f>'PR-RAS'!E377</f>
        <v>0</v>
      </c>
      <c r="E372" s="2">
        <v>0</v>
      </c>
      <c r="F372" s="2">
        <v>0</v>
      </c>
      <c r="G372" s="3">
        <f t="shared" si="12"/>
        <v>2959.6450799999998</v>
      </c>
      <c r="H372" s="3">
        <f t="shared" si="13"/>
        <v>0.47999999999956344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308041.56</v>
      </c>
      <c r="D373" s="2">
        <f>'PR-RAS'!E378</f>
        <v>55017.23</v>
      </c>
      <c r="E373" s="2">
        <v>0</v>
      </c>
      <c r="F373" s="2">
        <v>0</v>
      </c>
      <c r="G373" s="3">
        <f t="shared" si="12"/>
        <v>155524.27944000001</v>
      </c>
      <c r="H373" s="3">
        <f t="shared" si="13"/>
        <v>0.67000000000552973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19880.810000000001</v>
      </c>
      <c r="D374" s="2">
        <f>'PR-RAS'!E379</f>
        <v>113670.86</v>
      </c>
      <c r="E374" s="2">
        <v>0</v>
      </c>
      <c r="F374" s="2">
        <v>0</v>
      </c>
      <c r="G374" s="3">
        <f t="shared" si="12"/>
        <v>92214.003689999998</v>
      </c>
      <c r="H374" s="3">
        <f t="shared" si="13"/>
        <v>0.32999999999810825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2195.5</v>
      </c>
      <c r="D375" s="2">
        <f>'PR-RAS'!E380</f>
        <v>1570.86</v>
      </c>
      <c r="E375" s="2">
        <v>0</v>
      </c>
      <c r="F375" s="2">
        <v>0</v>
      </c>
      <c r="G375" s="3">
        <f t="shared" si="12"/>
        <v>1996.1202799999996</v>
      </c>
      <c r="H375" s="3">
        <f t="shared" si="13"/>
        <v>0.64000000000010004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1066.82</v>
      </c>
      <c r="D377" s="2">
        <f>'PR-RAS'!E382</f>
        <v>0</v>
      </c>
      <c r="E377" s="2">
        <v>0</v>
      </c>
      <c r="F377" s="2">
        <v>0</v>
      </c>
      <c r="G377" s="3">
        <f t="shared" si="12"/>
        <v>401.12431999999995</v>
      </c>
      <c r="H377" s="3">
        <f t="shared" si="13"/>
        <v>0.18000000000006366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16618.490000000002</v>
      </c>
      <c r="D381" s="2">
        <f>'PR-RAS'!E386</f>
        <v>112100</v>
      </c>
      <c r="E381" s="2">
        <v>0</v>
      </c>
      <c r="F381" s="2">
        <v>0</v>
      </c>
      <c r="G381" s="3">
        <f t="shared" si="12"/>
        <v>91511.026199999993</v>
      </c>
      <c r="H381" s="3">
        <f t="shared" si="13"/>
        <v>0.49000000000160071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15939.2</v>
      </c>
      <c r="D396" s="2">
        <f>'PR-RAS'!E401</f>
        <v>8370</v>
      </c>
      <c r="E396" s="2">
        <v>0</v>
      </c>
      <c r="F396" s="2">
        <v>0</v>
      </c>
      <c r="G396" s="3">
        <f t="shared" si="12"/>
        <v>12908.284000000001</v>
      </c>
      <c r="H396" s="3">
        <f t="shared" si="13"/>
        <v>0.2000000000007276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15939.2</v>
      </c>
      <c r="D398" s="2">
        <f>'PR-RAS'!E403</f>
        <v>0</v>
      </c>
      <c r="E398" s="2">
        <v>0</v>
      </c>
      <c r="F398" s="2">
        <v>0</v>
      </c>
      <c r="G398" s="3">
        <f t="shared" si="12"/>
        <v>6327.8624000000009</v>
      </c>
      <c r="H398" s="3">
        <f t="shared" si="13"/>
        <v>0.2000000000007276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8370</v>
      </c>
      <c r="E399" s="2">
        <v>0</v>
      </c>
      <c r="F399" s="2">
        <v>0</v>
      </c>
      <c r="G399" s="3">
        <f t="shared" si="12"/>
        <v>6662.52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70575.38</v>
      </c>
      <c r="E407" s="2">
        <v>0</v>
      </c>
      <c r="F407" s="2">
        <v>0</v>
      </c>
      <c r="G407" s="3">
        <f t="shared" si="12"/>
        <v>57307.208560000006</v>
      </c>
      <c r="H407" s="3">
        <f t="shared" si="13"/>
        <v>0.38000000000465661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70575.38</v>
      </c>
      <c r="E408" s="2">
        <v>0</v>
      </c>
      <c r="F408" s="2">
        <v>0</v>
      </c>
      <c r="G408" s="3">
        <f t="shared" si="12"/>
        <v>57448.359320000003</v>
      </c>
      <c r="H408" s="3">
        <f t="shared" si="13"/>
        <v>0.38000000000465661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331111.26</v>
      </c>
      <c r="D413" s="2">
        <f>'PR-RAS'!E418</f>
        <v>237624.71999999997</v>
      </c>
      <c r="E413" s="2">
        <v>0</v>
      </c>
      <c r="F413" s="2">
        <v>0</v>
      </c>
      <c r="G413" s="3">
        <f t="shared" si="12"/>
        <v>332220.60839999997</v>
      </c>
      <c r="H413" s="3">
        <f t="shared" si="13"/>
        <v>0.5400000000372529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313397.17</v>
      </c>
      <c r="D415" s="2">
        <f>'PR-RAS'!E420</f>
        <v>414804.49</v>
      </c>
      <c r="E415" s="2">
        <v>0</v>
      </c>
      <c r="F415" s="2">
        <v>0</v>
      </c>
      <c r="G415" s="3">
        <f t="shared" si="12"/>
        <v>473204.54609999992</v>
      </c>
      <c r="H415" s="3">
        <f t="shared" si="13"/>
        <v>0.65999999997438863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1327.39</v>
      </c>
      <c r="D416" s="2">
        <f>'PR-RAS'!E421</f>
        <v>9974.52</v>
      </c>
      <c r="E416" s="2">
        <v>0</v>
      </c>
      <c r="F416" s="2">
        <v>0</v>
      </c>
      <c r="G416" s="3">
        <f t="shared" si="12"/>
        <v>8829.7184500000003</v>
      </c>
      <c r="H416" s="3">
        <f t="shared" si="13"/>
        <v>0.86999999999966349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1457381.86</v>
      </c>
      <c r="D417" s="2">
        <f>'PR-RAS'!E422</f>
        <v>1280990.06</v>
      </c>
      <c r="E417" s="2">
        <v>0</v>
      </c>
      <c r="F417" s="2">
        <v>0</v>
      </c>
      <c r="G417" s="3">
        <f t="shared" si="12"/>
        <v>1672054.5836800002</v>
      </c>
      <c r="H417" s="3">
        <f t="shared" si="13"/>
        <v>0.19999999995343387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1314667.3999999997</v>
      </c>
      <c r="D418" s="2">
        <f>'PR-RAS'!E423</f>
        <v>1499932.71</v>
      </c>
      <c r="E418" s="2">
        <v>0</v>
      </c>
      <c r="F418" s="2">
        <v>0</v>
      </c>
      <c r="G418" s="3">
        <f t="shared" si="12"/>
        <v>1799160.1859399998</v>
      </c>
      <c r="H418" s="3">
        <f t="shared" si="13"/>
        <v>0.68999999971129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142714.46000000043</v>
      </c>
      <c r="D419" s="2">
        <f>'PR-RAS'!E424</f>
        <v>0</v>
      </c>
      <c r="E419" s="2">
        <v>0</v>
      </c>
      <c r="F419" s="2">
        <v>0</v>
      </c>
      <c r="G419" s="3">
        <f t="shared" si="12"/>
        <v>59654.644280000175</v>
      </c>
      <c r="H419" s="3">
        <f t="shared" si="13"/>
        <v>0.46000000042840838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218942.64999999991</v>
      </c>
      <c r="E420" s="2">
        <v>0</v>
      </c>
      <c r="F420" s="2">
        <v>0</v>
      </c>
      <c r="G420" s="3">
        <f t="shared" si="12"/>
        <v>183473.94069999992</v>
      </c>
      <c r="H420" s="3">
        <f t="shared" si="13"/>
        <v>0.35000000009313226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112047.62</v>
      </c>
      <c r="E421" s="2">
        <v>0</v>
      </c>
      <c r="F421" s="2">
        <v>0</v>
      </c>
      <c r="G421" s="3">
        <f t="shared" si="12"/>
        <v>94120.000799999994</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27936.729999999981</v>
      </c>
      <c r="D422" s="2">
        <f>'PR-RAS'!E427</f>
        <v>0</v>
      </c>
      <c r="E422" s="2">
        <v>0</v>
      </c>
      <c r="F422" s="2">
        <v>0</v>
      </c>
      <c r="G422" s="3">
        <f t="shared" si="12"/>
        <v>11761.363329999991</v>
      </c>
      <c r="H422" s="3">
        <f t="shared" si="13"/>
        <v>0.27000000001862645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44794.14</v>
      </c>
      <c r="D423" s="2">
        <f>'PR-RAS'!E428</f>
        <v>67947.11</v>
      </c>
      <c r="E423" s="2">
        <v>0</v>
      </c>
      <c r="F423" s="2">
        <v>0</v>
      </c>
      <c r="G423" s="3">
        <f t="shared" si="12"/>
        <v>76250.487919999985</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11438.2</v>
      </c>
      <c r="D529" s="2">
        <f>'PR-RAS'!E535</f>
        <v>0</v>
      </c>
      <c r="E529" s="2">
        <v>0</v>
      </c>
      <c r="F529" s="2">
        <v>0</v>
      </c>
      <c r="G529" s="3">
        <f t="shared" ref="G529:G836" si="14">(B529/1000)*(C529*1+D529*2)</f>
        <v>6039.3696000000009</v>
      </c>
      <c r="H529" s="3">
        <f t="shared" ref="H529:H836" si="15">ABS(C529-ROUND(C529,0))+ABS(D529-ROUND(D529,0))</f>
        <v>0.2000000000007276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11438.2</v>
      </c>
      <c r="D591" s="2">
        <f>'PR-RAS'!E597</f>
        <v>0</v>
      </c>
      <c r="E591" s="2">
        <v>0</v>
      </c>
      <c r="F591" s="2">
        <v>0</v>
      </c>
      <c r="G591" s="3">
        <f t="shared" si="14"/>
        <v>6748.5380000000005</v>
      </c>
      <c r="H591" s="3">
        <f t="shared" si="15"/>
        <v>0.2000000000007276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11438.2</v>
      </c>
      <c r="D615" s="2">
        <f>'PR-RAS'!E621</f>
        <v>0</v>
      </c>
      <c r="E615" s="2">
        <v>0</v>
      </c>
      <c r="F615" s="2">
        <v>0</v>
      </c>
      <c r="G615" s="3">
        <f t="shared" si="14"/>
        <v>7023.0547999999999</v>
      </c>
      <c r="H615" s="3">
        <f t="shared" si="15"/>
        <v>0.2000000000007276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11438.2</v>
      </c>
      <c r="D616" s="2">
        <f>'PR-RAS'!E622</f>
        <v>0</v>
      </c>
      <c r="E616" s="2">
        <v>0</v>
      </c>
      <c r="F616" s="2">
        <v>0</v>
      </c>
      <c r="G616" s="3">
        <f t="shared" si="14"/>
        <v>7034.4930000000004</v>
      </c>
      <c r="H616" s="3">
        <f t="shared" si="15"/>
        <v>0.2000000000007276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11438.2</v>
      </c>
      <c r="D634" s="2">
        <f>'PR-RAS'!E640</f>
        <v>0</v>
      </c>
      <c r="E634" s="2">
        <v>0</v>
      </c>
      <c r="F634" s="2">
        <v>0</v>
      </c>
      <c r="G634" s="3">
        <f t="shared" si="14"/>
        <v>7240.3806000000004</v>
      </c>
      <c r="H634" s="3">
        <f t="shared" si="15"/>
        <v>0.2000000000007276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11438.17</v>
      </c>
      <c r="D635" s="2">
        <f>'PR-RAS'!E641</f>
        <v>0</v>
      </c>
      <c r="E635" s="2">
        <v>0</v>
      </c>
      <c r="F635" s="2">
        <v>0</v>
      </c>
      <c r="G635" s="3">
        <f t="shared" si="14"/>
        <v>7251.7997800000003</v>
      </c>
      <c r="H635" s="3">
        <f t="shared" si="15"/>
        <v>0.17000000000007276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0.03</v>
      </c>
      <c r="E636" s="2">
        <v>0</v>
      </c>
      <c r="F636" s="2">
        <v>0</v>
      </c>
      <c r="G636" s="3">
        <f t="shared" si="14"/>
        <v>3.8100000000000002E-2</v>
      </c>
      <c r="H636" s="3">
        <f t="shared" si="15"/>
        <v>0.03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1457381.86</v>
      </c>
      <c r="D637" s="2">
        <f>'PR-RAS'!E643</f>
        <v>1280990.06</v>
      </c>
      <c r="E637" s="2">
        <v>0</v>
      </c>
      <c r="F637" s="2">
        <v>0</v>
      </c>
      <c r="G637" s="3">
        <f t="shared" si="14"/>
        <v>2556314.2192800003</v>
      </c>
      <c r="H637" s="3">
        <f t="shared" si="15"/>
        <v>0.19999999995343387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1326105.5999999996</v>
      </c>
      <c r="D638" s="2">
        <f>'PR-RAS'!E644</f>
        <v>1499932.71</v>
      </c>
      <c r="E638" s="2">
        <v>0</v>
      </c>
      <c r="F638" s="2">
        <v>0</v>
      </c>
      <c r="G638" s="3">
        <f t="shared" si="14"/>
        <v>2755643.5397399999</v>
      </c>
      <c r="H638" s="3">
        <f t="shared" si="15"/>
        <v>0.69000000040978193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131276.26000000047</v>
      </c>
      <c r="D639" s="2">
        <f>'PR-RAS'!E645</f>
        <v>0</v>
      </c>
      <c r="E639" s="2">
        <v>0</v>
      </c>
      <c r="F639" s="2">
        <v>0</v>
      </c>
      <c r="G639" s="3">
        <f t="shared" si="14"/>
        <v>83754.253880000309</v>
      </c>
      <c r="H639" s="3">
        <f t="shared" si="15"/>
        <v>0.26000000047497451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218942.64999999991</v>
      </c>
      <c r="E640" s="2">
        <v>0</v>
      </c>
      <c r="F640" s="2">
        <v>0</v>
      </c>
      <c r="G640" s="3">
        <f t="shared" si="14"/>
        <v>279808.70669999986</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112047.59</v>
      </c>
      <c r="E641" s="2">
        <v>0</v>
      </c>
      <c r="F641" s="2">
        <v>0</v>
      </c>
      <c r="G641" s="3">
        <f t="shared" si="14"/>
        <v>143420.91519999999</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16498.559999999983</v>
      </c>
      <c r="D642" s="2">
        <f>'PR-RAS'!E648</f>
        <v>0</v>
      </c>
      <c r="E642" s="2">
        <v>0</v>
      </c>
      <c r="F642" s="2">
        <v>0</v>
      </c>
      <c r="G642" s="3">
        <f t="shared" si="14"/>
        <v>10575.576959999989</v>
      </c>
      <c r="H642" s="3">
        <f t="shared" si="15"/>
        <v>0.44000000001688022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114777.70000000049</v>
      </c>
      <c r="D643" s="2">
        <f>'PR-RAS'!E649</f>
        <v>0</v>
      </c>
      <c r="E643" s="2">
        <v>0</v>
      </c>
      <c r="F643" s="2">
        <v>0</v>
      </c>
      <c r="G643" s="3">
        <f t="shared" si="14"/>
        <v>73687.28340000032</v>
      </c>
      <c r="H643" s="3">
        <f t="shared" si="15"/>
        <v>0.29999999950814527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106895.05999999991</v>
      </c>
      <c r="E644" s="2">
        <v>0</v>
      </c>
      <c r="F644" s="2">
        <v>0</v>
      </c>
      <c r="G644" s="3">
        <f t="shared" si="14"/>
        <v>137467.0471599999</v>
      </c>
      <c r="H644" s="3">
        <f t="shared" si="15"/>
        <v>5.9999999910360202E-2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16001.77</v>
      </c>
      <c r="D645" s="2">
        <f>'PR-RAS'!E651</f>
        <v>0</v>
      </c>
      <c r="E645" s="2">
        <v>0</v>
      </c>
      <c r="F645" s="2">
        <v>0</v>
      </c>
      <c r="G645" s="3">
        <f t="shared" si="14"/>
        <v>10305.139880000001</v>
      </c>
      <c r="H645" s="3">
        <f t="shared" si="15"/>
        <v>0.22999999999956344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78292.44</v>
      </c>
      <c r="D646" s="2">
        <f>'PR-RAS'!E653</f>
        <v>237694.59</v>
      </c>
      <c r="E646" s="2">
        <v>0</v>
      </c>
      <c r="F646" s="2">
        <v>0</v>
      </c>
      <c r="G646" s="3">
        <f t="shared" si="14"/>
        <v>357124.64490000001</v>
      </c>
      <c r="H646" s="3">
        <f t="shared" si="15"/>
        <v>0.85000000000582077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1541100.33</v>
      </c>
      <c r="D647" s="2">
        <f>'PR-RAS'!E654</f>
        <v>1378717.02</v>
      </c>
      <c r="E647" s="2">
        <v>0</v>
      </c>
      <c r="F647" s="2">
        <v>0</v>
      </c>
      <c r="G647" s="3">
        <f t="shared" si="14"/>
        <v>2776853.2030200004</v>
      </c>
      <c r="H647" s="3">
        <f t="shared" si="15"/>
        <v>0.35000000009313226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1381698.18</v>
      </c>
      <c r="D648" s="2">
        <f>'PR-RAS'!E655</f>
        <v>1479990.73</v>
      </c>
      <c r="E648" s="2">
        <v>0</v>
      </c>
      <c r="F648" s="2">
        <v>0</v>
      </c>
      <c r="G648" s="3">
        <f t="shared" si="14"/>
        <v>2809066.7270800001</v>
      </c>
      <c r="H648" s="3">
        <f t="shared" si="15"/>
        <v>0.44999999995343387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237694.59000000008</v>
      </c>
      <c r="D649" s="2">
        <f>'PR-RAS'!E656</f>
        <v>136420.88000000012</v>
      </c>
      <c r="E649" s="2">
        <v>0</v>
      </c>
      <c r="F649" s="2">
        <v>0</v>
      </c>
      <c r="G649" s="3">
        <f t="shared" si="14"/>
        <v>330827.55480000022</v>
      </c>
      <c r="H649" s="3">
        <f t="shared" si="15"/>
        <v>0.52999999979510903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29</v>
      </c>
      <c r="D650" s="2">
        <f>'PR-RAS'!E657</f>
        <v>32</v>
      </c>
      <c r="E650" s="2">
        <v>0</v>
      </c>
      <c r="F650" s="2">
        <v>0</v>
      </c>
      <c r="G650" s="3">
        <f t="shared" si="14"/>
        <v>60.356999999999999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30</v>
      </c>
      <c r="E652" s="2">
        <v>0</v>
      </c>
      <c r="F652" s="2">
        <v>0</v>
      </c>
      <c r="G652" s="3">
        <f t="shared" si="14"/>
        <v>56.637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2576.71</v>
      </c>
      <c r="E656" s="2">
        <v>0</v>
      </c>
      <c r="F656" s="2">
        <v>0</v>
      </c>
      <c r="G656" s="3">
        <f t="shared" ref="G656:G657" si="16">(B656/1000)*(C656*1+D656*2)</f>
        <v>3375.4901</v>
      </c>
      <c r="H656" s="3">
        <f t="shared" ref="H656:H657" si="17">ABS(C656-ROUND(C656,0))+ABS(D656-ROUND(D656,0))</f>
        <v>0.28999999999996362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18170.849999999999</v>
      </c>
      <c r="E657" s="2">
        <v>0</v>
      </c>
      <c r="F657" s="2">
        <v>0</v>
      </c>
      <c r="G657" s="3">
        <f t="shared" si="16"/>
        <v>23840.155199999997</v>
      </c>
      <c r="H657" s="3">
        <f t="shared" si="17"/>
        <v>0.15000000000145519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246886.97</v>
      </c>
      <c r="D662" s="2">
        <f>'PR-RAS'!E669</f>
        <v>54377.11</v>
      </c>
      <c r="E662" s="2">
        <v>0</v>
      </c>
      <c r="F662" s="2">
        <v>0</v>
      </c>
      <c r="G662" s="3">
        <f t="shared" si="14"/>
        <v>235078.82659000001</v>
      </c>
      <c r="H662" s="3">
        <f t="shared" si="15"/>
        <v>0.13999999999941792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1900</v>
      </c>
      <c r="D663" s="2">
        <f>'PR-RAS'!E670</f>
        <v>24060.05</v>
      </c>
      <c r="E663" s="2">
        <v>0</v>
      </c>
      <c r="F663" s="2">
        <v>0</v>
      </c>
      <c r="G663" s="3">
        <f t="shared" si="14"/>
        <v>33113.306199999999</v>
      </c>
      <c r="H663" s="3">
        <f t="shared" si="15"/>
        <v>4.9999999999272404E-2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50773</v>
      </c>
      <c r="D665" s="2">
        <f>'PR-RAS'!E672</f>
        <v>66000</v>
      </c>
      <c r="E665" s="2">
        <v>0</v>
      </c>
      <c r="F665" s="2">
        <v>0</v>
      </c>
      <c r="G665" s="3">
        <f t="shared" si="14"/>
        <v>121361.27200000001</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171266.54</v>
      </c>
      <c r="D666" s="2">
        <f>'PR-RAS'!E673</f>
        <v>70832.820000000007</v>
      </c>
      <c r="E666" s="2">
        <v>0</v>
      </c>
      <c r="F666" s="2">
        <v>0</v>
      </c>
      <c r="G666" s="3">
        <f t="shared" si="14"/>
        <v>208099.89970000004</v>
      </c>
      <c r="H666" s="3">
        <f t="shared" si="15"/>
        <v>0.63999999998486601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v>
      </c>
      <c r="D667" s="2">
        <f>'PR-RAS'!E674</f>
        <v>26262.880000000001</v>
      </c>
      <c r="E667" s="2">
        <v>0</v>
      </c>
      <c r="F667" s="2">
        <v>0</v>
      </c>
      <c r="G667" s="3">
        <f t="shared" si="14"/>
        <v>44972.156160000006</v>
      </c>
      <c r="H667" s="3">
        <f t="shared" si="15"/>
        <v>0.11999999999898137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11943.92</v>
      </c>
      <c r="D670" s="2">
        <f>'PR-RAS'!E677</f>
        <v>14111.87</v>
      </c>
      <c r="E670" s="2">
        <v>0</v>
      </c>
      <c r="F670" s="2">
        <v>0</v>
      </c>
      <c r="G670" s="3">
        <f t="shared" si="14"/>
        <v>26872.164540000005</v>
      </c>
      <c r="H670" s="3">
        <f t="shared" si="15"/>
        <v>0.20999999999912689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3490</v>
      </c>
      <c r="D671" s="2">
        <f>'PR-RAS'!E678</f>
        <v>0</v>
      </c>
      <c r="E671" s="2">
        <v>0</v>
      </c>
      <c r="F671" s="2">
        <v>0</v>
      </c>
      <c r="G671" s="3">
        <f t="shared" si="14"/>
        <v>2338.3000000000002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43013.440000000002</v>
      </c>
      <c r="D674" s="2">
        <f>'PR-RAS'!E681</f>
        <v>5800</v>
      </c>
      <c r="E674" s="2">
        <v>0</v>
      </c>
      <c r="F674" s="2">
        <v>0</v>
      </c>
      <c r="G674" s="3">
        <f t="shared" si="14"/>
        <v>36754.845120000005</v>
      </c>
      <c r="H674" s="3">
        <f t="shared" si="15"/>
        <v>0.44000000000232831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382983.6</v>
      </c>
      <c r="D695" s="2">
        <f>'PR-RAS'!E702</f>
        <v>229140.63</v>
      </c>
      <c r="E695" s="2">
        <v>0</v>
      </c>
      <c r="F695" s="2">
        <v>0</v>
      </c>
      <c r="G695" s="3">
        <f t="shared" si="14"/>
        <v>583837.81283999991</v>
      </c>
      <c r="H695" s="3">
        <f t="shared" si="15"/>
        <v>0.77000000001862645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13256.34</v>
      </c>
      <c r="D699" s="2">
        <f>'PR-RAS'!E706</f>
        <v>0</v>
      </c>
      <c r="E699" s="2">
        <v>0</v>
      </c>
      <c r="F699" s="2">
        <v>0</v>
      </c>
      <c r="G699" s="3">
        <f t="shared" si="14"/>
        <v>9252.9253200000003</v>
      </c>
      <c r="H699" s="3">
        <f t="shared" si="15"/>
        <v>0.34000000000014552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28055.89</v>
      </c>
      <c r="E704" s="2">
        <v>0</v>
      </c>
      <c r="F704" s="2">
        <v>0</v>
      </c>
      <c r="G704" s="3">
        <f t="shared" ref="G704:G707" si="20">(B704/1000)*(C704*1+D704*2)</f>
        <v>39446.581339999997</v>
      </c>
      <c r="H704" s="3">
        <f t="shared" ref="H704:H707" si="21">ABS(C704-ROUND(C704,0))+ABS(D704-ROUND(D704,0))</f>
        <v>0.11000000000058208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1879.35</v>
      </c>
      <c r="D719" s="2">
        <f>'PR-RAS'!E726</f>
        <v>0</v>
      </c>
      <c r="E719" s="2">
        <v>0</v>
      </c>
      <c r="F719" s="2">
        <v>0</v>
      </c>
      <c r="G719" s="3">
        <f t="shared" si="14"/>
        <v>1349.3733</v>
      </c>
      <c r="H719" s="3">
        <f t="shared" si="15"/>
        <v>0.34999999999990905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3094.36</v>
      </c>
      <c r="D727" s="2">
        <f>'PR-RAS'!E734</f>
        <v>1485.32</v>
      </c>
      <c r="E727" s="2">
        <v>0</v>
      </c>
      <c r="F727" s="2">
        <v>0</v>
      </c>
      <c r="G727" s="3">
        <f t="shared" si="14"/>
        <v>4403.1899999999996</v>
      </c>
      <c r="H727" s="3">
        <f t="shared" si="15"/>
        <v>0.68000000000006366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192.51</v>
      </c>
      <c r="D729" s="2">
        <f>'PR-RAS'!E736</f>
        <v>0</v>
      </c>
      <c r="E729" s="2">
        <v>0</v>
      </c>
      <c r="F729" s="2">
        <v>0</v>
      </c>
      <c r="G729" s="3">
        <f t="shared" si="14"/>
        <v>140.14727999999999</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10273.790000000001</v>
      </c>
      <c r="E730" s="2">
        <v>0</v>
      </c>
      <c r="F730" s="2">
        <v>0</v>
      </c>
      <c r="G730" s="3">
        <f t="shared" si="14"/>
        <v>14979.185820000001</v>
      </c>
      <c r="H730" s="3">
        <f t="shared" si="15"/>
        <v>0.20999999999912689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4036.38</v>
      </c>
      <c r="D731" s="2">
        <f>'PR-RAS'!E738</f>
        <v>11329.28</v>
      </c>
      <c r="E731" s="2">
        <v>0</v>
      </c>
      <c r="F731" s="2">
        <v>0</v>
      </c>
      <c r="G731" s="3">
        <f t="shared" si="14"/>
        <v>19487.306200000003</v>
      </c>
      <c r="H731" s="3">
        <f t="shared" si="15"/>
        <v>0.66000000000076398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9155.5</v>
      </c>
      <c r="D734" s="2">
        <f>'PR-RAS'!E741</f>
        <v>7116.85</v>
      </c>
      <c r="E734" s="2">
        <v>0</v>
      </c>
      <c r="F734" s="2">
        <v>0</v>
      </c>
      <c r="G734" s="3">
        <f t="shared" si="14"/>
        <v>17144.283599999999</v>
      </c>
      <c r="H734" s="3">
        <f t="shared" si="15"/>
        <v>0.6499999999996362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852.46</v>
      </c>
      <c r="D735" s="2">
        <f>'PR-RAS'!E742</f>
        <v>653.79999999999995</v>
      </c>
      <c r="E735" s="2">
        <v>0</v>
      </c>
      <c r="F735" s="2">
        <v>0</v>
      </c>
      <c r="G735" s="3">
        <f t="shared" si="14"/>
        <v>1585.4840399999998</v>
      </c>
      <c r="H735" s="3">
        <f t="shared" si="15"/>
        <v>0.66000000000008185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0.6</v>
      </c>
      <c r="E750" s="2">
        <v>0</v>
      </c>
      <c r="F750" s="2">
        <v>0</v>
      </c>
      <c r="G750" s="3">
        <f t="shared" si="14"/>
        <v>0.89879999999999993</v>
      </c>
      <c r="H750" s="3">
        <f t="shared" si="15"/>
        <v>0.4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1362.19</v>
      </c>
      <c r="D770" s="2">
        <f>'PR-RAS'!E777</f>
        <v>11377.77</v>
      </c>
      <c r="E770" s="2">
        <v>0</v>
      </c>
      <c r="F770" s="2">
        <v>0</v>
      </c>
      <c r="G770" s="3">
        <f t="shared" si="14"/>
        <v>18546.534370000001</v>
      </c>
      <c r="H770" s="3">
        <f t="shared" si="15"/>
        <v>0.41999999999961801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9873.31</v>
      </c>
      <c r="E771" s="2">
        <v>0</v>
      </c>
      <c r="F771" s="2">
        <v>0</v>
      </c>
      <c r="G771" s="3">
        <f t="shared" si="14"/>
        <v>15204.8974</v>
      </c>
      <c r="H771" s="3">
        <f t="shared" si="15"/>
        <v>0.30999999999949068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7437.06</v>
      </c>
      <c r="E773" s="2">
        <v>0</v>
      </c>
      <c r="F773" s="2">
        <v>0</v>
      </c>
      <c r="G773" s="3">
        <f t="shared" si="14"/>
        <v>11482.820640000002</v>
      </c>
      <c r="H773" s="3">
        <f t="shared" si="15"/>
        <v>6.0000000000400178E-2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275</v>
      </c>
      <c r="E775" s="2">
        <v>0</v>
      </c>
      <c r="F775" s="2">
        <v>0</v>
      </c>
      <c r="G775" s="3">
        <f t="shared" si="14"/>
        <v>425.7</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14142.59</v>
      </c>
      <c r="D836" s="2">
        <f>'PR-RAS'!E843</f>
        <v>23888.37</v>
      </c>
      <c r="E836" s="2">
        <v>0</v>
      </c>
      <c r="F836" s="2">
        <v>0</v>
      </c>
      <c r="G836" s="3">
        <f t="shared" si="14"/>
        <v>51702.640549999996</v>
      </c>
      <c r="H836" s="3">
        <f t="shared" si="15"/>
        <v>0.77999999999883585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8800</v>
      </c>
      <c r="D839" s="2">
        <f>'PR-RAS'!E846</f>
        <v>7360</v>
      </c>
      <c r="E839" s="2">
        <v>0</v>
      </c>
      <c r="F839" s="2">
        <v>0</v>
      </c>
      <c r="G839" s="3">
        <f t="shared" si="34"/>
        <v>19709.759999999998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3988</v>
      </c>
      <c r="D841" s="2">
        <f>'PR-RAS'!E848</f>
        <v>5925</v>
      </c>
      <c r="E841" s="2">
        <v>0</v>
      </c>
      <c r="F841" s="2">
        <v>0</v>
      </c>
      <c r="G841" s="3">
        <f t="shared" si="34"/>
        <v>13303.92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526.82000000000005</v>
      </c>
      <c r="E843" s="2">
        <v>0</v>
      </c>
      <c r="F843" s="2">
        <v>0</v>
      </c>
      <c r="G843" s="3">
        <f t="shared" si="34"/>
        <v>887.16488000000004</v>
      </c>
      <c r="H843" s="3">
        <f t="shared" si="35"/>
        <v>0.17999999999994998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3652.46</v>
      </c>
      <c r="D844" s="2">
        <f>'PR-RAS'!E851</f>
        <v>6345.64</v>
      </c>
      <c r="E844" s="2">
        <v>0</v>
      </c>
      <c r="F844" s="2">
        <v>0</v>
      </c>
      <c r="G844" s="3">
        <f t="shared" si="34"/>
        <v>13777.77282</v>
      </c>
      <c r="H844" s="3">
        <f t="shared" si="35"/>
        <v>0.81999999999970896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1748.56</v>
      </c>
      <c r="D848" s="2">
        <f>'PR-RAS'!E855</f>
        <v>2554.92</v>
      </c>
      <c r="E848" s="2">
        <v>0</v>
      </c>
      <c r="F848" s="2">
        <v>0</v>
      </c>
      <c r="G848" s="3">
        <f t="shared" si="34"/>
        <v>5809.0647999999992</v>
      </c>
      <c r="H848" s="3">
        <f t="shared" si="35"/>
        <v>0.51999999999998181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500</v>
      </c>
      <c r="D849" s="2">
        <f>'PR-RAS'!E856</f>
        <v>0</v>
      </c>
      <c r="E849" s="2">
        <v>0</v>
      </c>
      <c r="F849" s="2">
        <v>0</v>
      </c>
      <c r="G849" s="3">
        <f t="shared" si="34"/>
        <v>424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8852.84</v>
      </c>
      <c r="D850" s="2">
        <f>'PR-RAS'!E857</f>
        <v>0</v>
      </c>
      <c r="E850" s="2">
        <v>0</v>
      </c>
      <c r="F850" s="2">
        <v>0</v>
      </c>
      <c r="G850" s="3">
        <f t="shared" si="34"/>
        <v>7516.0611600000002</v>
      </c>
      <c r="H850" s="3">
        <f t="shared" si="35"/>
        <v>0.15999999999985448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11438.2</v>
      </c>
      <c r="D988" s="2">
        <f>'PR-RAS'!E995</f>
        <v>0</v>
      </c>
      <c r="E988" s="2">
        <v>0</v>
      </c>
      <c r="F988" s="2">
        <v>0</v>
      </c>
      <c r="G988" s="3">
        <f t="shared" si="34"/>
        <v>11289.503400000001</v>
      </c>
      <c r="H988" s="3">
        <f t="shared" si="35"/>
        <v>0.2000000000007276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4997295.1000000006</v>
      </c>
      <c r="D1011" s="7">
        <f>BILANCA!E6</f>
        <v>5201439.4099999983</v>
      </c>
      <c r="E1011" s="7">
        <v>0</v>
      </c>
      <c r="F1011" s="7">
        <v>0</v>
      </c>
      <c r="G1011" s="8">
        <f t="shared" ref="G1011:G1306" si="38">B1011/1000*C1011+B1011/500*D1011</f>
        <v>15400.173919999997</v>
      </c>
      <c r="H1011" s="8">
        <f t="shared" si="35"/>
        <v>0.50999999884516001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4683401.82</v>
      </c>
      <c r="D1012" s="2">
        <f>BILANCA!E7</f>
        <v>4977801.5999999987</v>
      </c>
      <c r="E1012" s="2">
        <v>0</v>
      </c>
      <c r="F1012" s="2">
        <v>0</v>
      </c>
      <c r="G1012" s="3">
        <f t="shared" si="38"/>
        <v>29278.010039999994</v>
      </c>
      <c r="H1012" s="3">
        <f t="shared" si="35"/>
        <v>0.58000000100582838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84665.080000000016</v>
      </c>
      <c r="D1013" s="2">
        <f>BILANCA!E8</f>
        <v>101535.08000000002</v>
      </c>
      <c r="E1013" s="2">
        <v>0</v>
      </c>
      <c r="F1013" s="2">
        <v>0</v>
      </c>
      <c r="G1013" s="3">
        <f t="shared" si="38"/>
        <v>863.20572000000016</v>
      </c>
      <c r="H1013" s="3">
        <f t="shared" si="35"/>
        <v>0.16000000003259629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62917.24</v>
      </c>
      <c r="D1014" s="2">
        <f>BILANCA!E9</f>
        <v>62917.24</v>
      </c>
      <c r="E1014" s="2">
        <v>0</v>
      </c>
      <c r="F1014" s="2">
        <v>0</v>
      </c>
      <c r="G1014" s="3">
        <f t="shared" si="38"/>
        <v>755.00688000000002</v>
      </c>
      <c r="H1014" s="3">
        <f t="shared" si="35"/>
        <v>0.47999999999592546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512683.66</v>
      </c>
      <c r="D1015" s="2">
        <f>BILANCA!E10</f>
        <v>529553.66</v>
      </c>
      <c r="E1015" s="2">
        <v>0</v>
      </c>
      <c r="F1015" s="2">
        <v>0</v>
      </c>
      <c r="G1015" s="3">
        <f t="shared" si="38"/>
        <v>7858.9549000000006</v>
      </c>
      <c r="H1015" s="3">
        <f t="shared" si="35"/>
        <v>0.67999999999301508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490935.82</v>
      </c>
      <c r="D1016" s="2">
        <f>BILANCA!E11</f>
        <v>490935.82</v>
      </c>
      <c r="E1016" s="2">
        <v>0</v>
      </c>
      <c r="F1016" s="2">
        <v>0</v>
      </c>
      <c r="G1016" s="3">
        <f t="shared" si="38"/>
        <v>8836.84476</v>
      </c>
      <c r="H1016" s="3">
        <f t="shared" si="35"/>
        <v>0.35999999998603016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4184422.17</v>
      </c>
      <c r="D1017" s="2">
        <f>BILANCA!E12</f>
        <v>4345352.0499999989</v>
      </c>
      <c r="E1017" s="2">
        <v>0</v>
      </c>
      <c r="F1017" s="2">
        <v>0</v>
      </c>
      <c r="G1017" s="3">
        <f t="shared" si="38"/>
        <v>90125.883889999983</v>
      </c>
      <c r="H1017" s="3">
        <f t="shared" si="35"/>
        <v>0.2199999988079071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4020033.5199999996</v>
      </c>
      <c r="D1018" s="2">
        <f>BILANCA!E13</f>
        <v>4060156.1099999994</v>
      </c>
      <c r="E1018" s="2">
        <v>0</v>
      </c>
      <c r="F1018" s="2">
        <v>0</v>
      </c>
      <c r="G1018" s="3">
        <f t="shared" si="38"/>
        <v>97122.765919999991</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225086.5</v>
      </c>
      <c r="D1019" s="2">
        <f>BILANCA!E14</f>
        <v>225086.5</v>
      </c>
      <c r="E1019" s="2">
        <v>0</v>
      </c>
      <c r="F1019" s="2">
        <v>0</v>
      </c>
      <c r="G1019" s="3">
        <f t="shared" si="38"/>
        <v>6077.3354999999992</v>
      </c>
      <c r="H1019" s="3">
        <f t="shared" si="35"/>
        <v>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1938257.01</v>
      </c>
      <c r="D1020" s="2">
        <f>BILANCA!E15</f>
        <v>1923360.37</v>
      </c>
      <c r="E1020" s="2">
        <v>0</v>
      </c>
      <c r="F1020" s="2">
        <v>0</v>
      </c>
      <c r="G1020" s="3">
        <f t="shared" si="38"/>
        <v>57849.777500000011</v>
      </c>
      <c r="H1020" s="3">
        <f t="shared" si="35"/>
        <v>0.38000000012107193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1082096.96</v>
      </c>
      <c r="D1021" s="2">
        <f>BILANCA!E16</f>
        <v>1082098.96</v>
      </c>
      <c r="E1021" s="2">
        <v>0</v>
      </c>
      <c r="F1021" s="2">
        <v>0</v>
      </c>
      <c r="G1021" s="3">
        <f t="shared" si="38"/>
        <v>35709.24368</v>
      </c>
      <c r="H1021" s="3">
        <f t="shared" si="35"/>
        <v>8.0000000074505806E-2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2609848.04</v>
      </c>
      <c r="D1022" s="2">
        <f>BILANCA!E17</f>
        <v>2664865.27</v>
      </c>
      <c r="E1022" s="2">
        <v>0</v>
      </c>
      <c r="F1022" s="2">
        <v>0</v>
      </c>
      <c r="G1022" s="3">
        <f t="shared" si="38"/>
        <v>95274.94296</v>
      </c>
      <c r="H1022" s="3">
        <f t="shared" si="35"/>
        <v>0.31000000005587935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1835254.99</v>
      </c>
      <c r="D1023" s="2">
        <f>BILANCA!E18</f>
        <v>1835254.99</v>
      </c>
      <c r="E1023" s="2">
        <v>0</v>
      </c>
      <c r="F1023" s="2">
        <v>0</v>
      </c>
      <c r="G1023" s="3">
        <f t="shared" si="38"/>
        <v>71574.944609999991</v>
      </c>
      <c r="H1023" s="3">
        <f t="shared" si="35"/>
        <v>2.0000000018626451E-2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120367.70000000007</v>
      </c>
      <c r="D1024" s="2">
        <f>BILANCA!E19</f>
        <v>232806.99</v>
      </c>
      <c r="E1024" s="2">
        <v>0</v>
      </c>
      <c r="F1024" s="2">
        <v>0</v>
      </c>
      <c r="G1024" s="3">
        <f t="shared" si="38"/>
        <v>8203.7435200000018</v>
      </c>
      <c r="H1024" s="3">
        <f t="shared" si="35"/>
        <v>0.30999999993946403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134355.99</v>
      </c>
      <c r="D1025" s="2">
        <f>BILANCA!E20</f>
        <v>135626.85999999999</v>
      </c>
      <c r="E1025" s="2">
        <v>0</v>
      </c>
      <c r="F1025" s="2">
        <v>0</v>
      </c>
      <c r="G1025" s="3">
        <f t="shared" si="38"/>
        <v>6084.1456499999995</v>
      </c>
      <c r="H1025" s="3">
        <f t="shared" si="35"/>
        <v>0.15000000002328306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20835.990000000002</v>
      </c>
      <c r="D1026" s="2">
        <f>BILANCA!E21</f>
        <v>21135.98</v>
      </c>
      <c r="E1026" s="2">
        <v>0</v>
      </c>
      <c r="F1026" s="2">
        <v>0</v>
      </c>
      <c r="G1026" s="3">
        <f t="shared" si="38"/>
        <v>1009.7272</v>
      </c>
      <c r="H1026" s="3">
        <f t="shared" si="35"/>
        <v>2.9999999998835847E-2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62240.07</v>
      </c>
      <c r="D1027" s="2">
        <f>BILANCA!E22</f>
        <v>62240.07</v>
      </c>
      <c r="E1027" s="2">
        <v>0</v>
      </c>
      <c r="F1027" s="2">
        <v>0</v>
      </c>
      <c r="G1027" s="3">
        <f t="shared" si="38"/>
        <v>3174.2435700000005</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11987.96</v>
      </c>
      <c r="D1029" s="2">
        <f>BILANCA!E24</f>
        <v>11987.96</v>
      </c>
      <c r="E1029" s="2">
        <v>0</v>
      </c>
      <c r="F1029" s="2">
        <v>0</v>
      </c>
      <c r="G1029" s="3">
        <f t="shared" si="38"/>
        <v>683.31371999999988</v>
      </c>
      <c r="H1029" s="3">
        <f t="shared" si="3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5540.24</v>
      </c>
      <c r="D1030" s="2">
        <f>BILANCA!E25</f>
        <v>5540.24</v>
      </c>
      <c r="E1030" s="2">
        <v>0</v>
      </c>
      <c r="F1030" s="2">
        <v>0</v>
      </c>
      <c r="G1030" s="3">
        <f t="shared" si="38"/>
        <v>332.4144</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585786.77</v>
      </c>
      <c r="D1031" s="2">
        <f>BILANCA!E26</f>
        <v>505341.48</v>
      </c>
      <c r="E1031" s="2">
        <v>0</v>
      </c>
      <c r="F1031" s="2">
        <v>0</v>
      </c>
      <c r="G1031" s="3">
        <f t="shared" si="38"/>
        <v>33525.864330000004</v>
      </c>
      <c r="H1031" s="3">
        <f t="shared" si="35"/>
        <v>0.7099999999627471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700379.32</v>
      </c>
      <c r="D1033" s="2">
        <f>BILANCA!E28</f>
        <v>509065.6</v>
      </c>
      <c r="E1033" s="2">
        <v>0</v>
      </c>
      <c r="F1033" s="2">
        <v>0</v>
      </c>
      <c r="G1033" s="3">
        <f t="shared" si="38"/>
        <v>39525.741959999999</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31422.600000000006</v>
      </c>
      <c r="D1034" s="2">
        <f>BILANCA!E29</f>
        <v>31420.600000000006</v>
      </c>
      <c r="E1034" s="2">
        <v>0</v>
      </c>
      <c r="F1034" s="2">
        <v>0</v>
      </c>
      <c r="G1034" s="3">
        <f t="shared" si="38"/>
        <v>2262.3312000000005</v>
      </c>
      <c r="H1034" s="3">
        <f t="shared" si="35"/>
        <v>0.79999999998835847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118708.28</v>
      </c>
      <c r="D1035" s="2">
        <f>BILANCA!E30</f>
        <v>118708.28</v>
      </c>
      <c r="E1035" s="2">
        <v>0</v>
      </c>
      <c r="F1035" s="2">
        <v>0</v>
      </c>
      <c r="G1035" s="3">
        <f t="shared" si="38"/>
        <v>8903.121000000001</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87285.68</v>
      </c>
      <c r="D1039" s="2">
        <f>BILANCA!E34</f>
        <v>87287.679999999993</v>
      </c>
      <c r="E1039" s="2">
        <v>0</v>
      </c>
      <c r="F1039" s="2">
        <v>0</v>
      </c>
      <c r="G1039" s="3">
        <f t="shared" si="38"/>
        <v>7593.9701600000008</v>
      </c>
      <c r="H1039" s="3">
        <f t="shared" si="35"/>
        <v>0.64000000001396984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883.93000000000029</v>
      </c>
      <c r="D1040" s="2">
        <f>BILANCA!E35</f>
        <v>883.93000000000029</v>
      </c>
      <c r="E1040" s="2">
        <v>0</v>
      </c>
      <c r="F1040" s="2">
        <v>0</v>
      </c>
      <c r="G1040" s="3">
        <f t="shared" si="38"/>
        <v>79.553700000000021</v>
      </c>
      <c r="H1040" s="3">
        <f t="shared" si="35"/>
        <v>0.13999999999941792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20789.43</v>
      </c>
      <c r="D1041" s="2">
        <f>BILANCA!E36</f>
        <v>20789.43</v>
      </c>
      <c r="E1041" s="2">
        <v>0</v>
      </c>
      <c r="F1041" s="2">
        <v>0</v>
      </c>
      <c r="G1041" s="3">
        <f t="shared" si="38"/>
        <v>1933.4169900000002</v>
      </c>
      <c r="H1041" s="3">
        <f t="shared" si="35"/>
        <v>0.86000000000058208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19905.5</v>
      </c>
      <c r="D1045" s="2">
        <f>BILANCA!E40</f>
        <v>19905.5</v>
      </c>
      <c r="E1045" s="2">
        <v>0</v>
      </c>
      <c r="F1045" s="2">
        <v>0</v>
      </c>
      <c r="G1045" s="3">
        <f t="shared" si="38"/>
        <v>2090.0775000000003</v>
      </c>
      <c r="H1045" s="3">
        <f t="shared" si="35"/>
        <v>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11714.420000000013</v>
      </c>
      <c r="D1050" s="2">
        <f>BILANCA!E45</f>
        <v>20084.420000000013</v>
      </c>
      <c r="E1050" s="2">
        <v>0</v>
      </c>
      <c r="F1050" s="2">
        <v>0</v>
      </c>
      <c r="G1050" s="3">
        <f t="shared" si="38"/>
        <v>2075.3304000000016</v>
      </c>
      <c r="H1050" s="3">
        <f t="shared" si="35"/>
        <v>0.84000000002561137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26757.73</v>
      </c>
      <c r="D1052" s="2">
        <f>BILANCA!E47</f>
        <v>26757.73</v>
      </c>
      <c r="E1052" s="2">
        <v>0</v>
      </c>
      <c r="F1052" s="2">
        <v>0</v>
      </c>
      <c r="G1052" s="3">
        <f t="shared" si="38"/>
        <v>3371.4739799999998</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8370</v>
      </c>
      <c r="E1053" s="2">
        <v>0</v>
      </c>
      <c r="F1053" s="2">
        <v>0</v>
      </c>
      <c r="G1053" s="3">
        <f t="shared" si="38"/>
        <v>719.81999999999994</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157363.23000000001</v>
      </c>
      <c r="D1054" s="2">
        <f>BILANCA!E49</f>
        <v>157363.23000000001</v>
      </c>
      <c r="E1054" s="2">
        <v>0</v>
      </c>
      <c r="F1054" s="2">
        <v>0</v>
      </c>
      <c r="G1054" s="3">
        <f t="shared" si="38"/>
        <v>20771.946359999998</v>
      </c>
      <c r="H1054" s="3">
        <f t="shared" si="35"/>
        <v>0.46000000002095476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172406.54</v>
      </c>
      <c r="D1055" s="2">
        <f>BILANCA!E50</f>
        <v>172406.54</v>
      </c>
      <c r="E1055" s="2">
        <v>0</v>
      </c>
      <c r="F1055" s="2">
        <v>0</v>
      </c>
      <c r="G1055" s="3">
        <f t="shared" si="38"/>
        <v>23274.882900000001</v>
      </c>
      <c r="H1055" s="3">
        <f t="shared" si="35"/>
        <v>0.91999999998370185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34853.360000000001</v>
      </c>
      <c r="D1059" s="2">
        <f>BILANCA!E54</f>
        <v>35713.620000000003</v>
      </c>
      <c r="E1059" s="2">
        <v>0</v>
      </c>
      <c r="F1059" s="2">
        <v>0</v>
      </c>
      <c r="G1059" s="3">
        <f t="shared" si="38"/>
        <v>5207.7494000000006</v>
      </c>
      <c r="H1059" s="3">
        <f t="shared" si="35"/>
        <v>0.73999999999796273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34853.360000000001</v>
      </c>
      <c r="D1060" s="2">
        <f>BILANCA!E55</f>
        <v>35713.620000000003</v>
      </c>
      <c r="E1060" s="2">
        <v>0</v>
      </c>
      <c r="F1060" s="2">
        <v>0</v>
      </c>
      <c r="G1060" s="3">
        <f t="shared" si="38"/>
        <v>5314.0300000000007</v>
      </c>
      <c r="H1060" s="3">
        <f t="shared" si="35"/>
        <v>0.73999999999796273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414314.57</v>
      </c>
      <c r="D1061" s="2">
        <f>BILANCA!E56</f>
        <v>530914.47</v>
      </c>
      <c r="E1061" s="2">
        <v>0</v>
      </c>
      <c r="F1061" s="2">
        <v>0</v>
      </c>
      <c r="G1061" s="3">
        <f t="shared" si="38"/>
        <v>75283.319009999992</v>
      </c>
      <c r="H1061" s="3">
        <f t="shared" si="35"/>
        <v>0.8999999999650754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395073.74</v>
      </c>
      <c r="D1062" s="2">
        <f>BILANCA!E57</f>
        <v>511673.64</v>
      </c>
      <c r="E1062" s="2">
        <v>0</v>
      </c>
      <c r="F1062" s="2">
        <v>0</v>
      </c>
      <c r="G1062" s="3">
        <f t="shared" si="38"/>
        <v>73757.893039999995</v>
      </c>
      <c r="H1062" s="3">
        <f t="shared" si="35"/>
        <v>0.61999999999534339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3480</v>
      </c>
      <c r="D1066" s="2">
        <f>BILANCA!E61</f>
        <v>3480</v>
      </c>
      <c r="E1066" s="2">
        <v>0</v>
      </c>
      <c r="F1066" s="2">
        <v>0</v>
      </c>
      <c r="G1066" s="3">
        <f t="shared" si="38"/>
        <v>584.64</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15760.83</v>
      </c>
      <c r="D1067" s="2">
        <f>BILANCA!E62</f>
        <v>15760.83</v>
      </c>
      <c r="E1067" s="2">
        <v>0</v>
      </c>
      <c r="F1067" s="2">
        <v>0</v>
      </c>
      <c r="G1067" s="3">
        <f t="shared" si="38"/>
        <v>2695.1019299999998</v>
      </c>
      <c r="H1067" s="3">
        <f t="shared" si="35"/>
        <v>0.34000000000014552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313893.28000000003</v>
      </c>
      <c r="D1074" s="2">
        <f>BILANCA!E69</f>
        <v>223637.80999999997</v>
      </c>
      <c r="E1074" s="2">
        <v>0</v>
      </c>
      <c r="F1074" s="2">
        <v>0</v>
      </c>
      <c r="G1074" s="3">
        <f t="shared" si="38"/>
        <v>48714.809600000001</v>
      </c>
      <c r="H1074" s="3">
        <f t="shared" si="35"/>
        <v>0.47000000005937181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237694.59</v>
      </c>
      <c r="D1075" s="2">
        <f>BILANCA!E70</f>
        <v>136420.87999999998</v>
      </c>
      <c r="E1075" s="2">
        <v>0</v>
      </c>
      <c r="F1075" s="2">
        <v>0</v>
      </c>
      <c r="G1075" s="3">
        <f t="shared" si="38"/>
        <v>33184.86275</v>
      </c>
      <c r="H1075" s="3">
        <f t="shared" si="35"/>
        <v>0.53000000002793968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237635.25</v>
      </c>
      <c r="D1076" s="2">
        <f>BILANCA!E71</f>
        <v>136364.26999999999</v>
      </c>
      <c r="E1076" s="2">
        <v>0</v>
      </c>
      <c r="F1076" s="2">
        <v>0</v>
      </c>
      <c r="G1076" s="3">
        <f t="shared" si="38"/>
        <v>33684.010139999999</v>
      </c>
      <c r="H1076" s="3">
        <f t="shared" si="35"/>
        <v>0.51999999998952262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237635.25</v>
      </c>
      <c r="D1078" s="2">
        <f>BILANCA!E73</f>
        <v>136364.26999999999</v>
      </c>
      <c r="E1078" s="2">
        <v>0</v>
      </c>
      <c r="F1078" s="2">
        <v>0</v>
      </c>
      <c r="G1078" s="3">
        <f t="shared" si="38"/>
        <v>34704.737720000005</v>
      </c>
      <c r="H1078" s="3">
        <f t="shared" si="35"/>
        <v>0.51999999998952262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59.34</v>
      </c>
      <c r="D1085" s="2">
        <f>BILANCA!E80</f>
        <v>56.61</v>
      </c>
      <c r="E1085" s="2">
        <v>0</v>
      </c>
      <c r="F1085" s="2">
        <v>0</v>
      </c>
      <c r="G1085" s="3">
        <f t="shared" si="38"/>
        <v>12.942</v>
      </c>
      <c r="H1085" s="3">
        <f t="shared" si="35"/>
        <v>0.73000000000000398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2674.06</v>
      </c>
      <c r="D1087" s="2">
        <f>BILANCA!E82</f>
        <v>6662.16</v>
      </c>
      <c r="E1087" s="2">
        <v>0</v>
      </c>
      <c r="F1087" s="2">
        <v>0</v>
      </c>
      <c r="G1087" s="3">
        <f t="shared" si="38"/>
        <v>1231.87526</v>
      </c>
      <c r="H1087" s="3">
        <f t="shared" si="35"/>
        <v>0.21999999999979991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284.73</v>
      </c>
      <c r="D1090" s="2">
        <f>BILANCA!E85</f>
        <v>284.73</v>
      </c>
      <c r="E1090" s="2">
        <v>0</v>
      </c>
      <c r="F1090" s="2">
        <v>0</v>
      </c>
      <c r="G1090" s="3">
        <f t="shared" si="38"/>
        <v>68.3352</v>
      </c>
      <c r="H1090" s="3">
        <f t="shared" si="35"/>
        <v>0.53999999999996362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2389.33</v>
      </c>
      <c r="D1092" s="2">
        <f>BILANCA!E87</f>
        <v>6377.43</v>
      </c>
      <c r="E1092" s="2">
        <v>0</v>
      </c>
      <c r="F1092" s="2">
        <v>0</v>
      </c>
      <c r="G1092" s="3">
        <f t="shared" si="38"/>
        <v>1241.8235800000002</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3981.68</v>
      </c>
      <c r="D1093" s="2">
        <f>BILANCA!E88</f>
        <v>3981.68</v>
      </c>
      <c r="E1093" s="2">
        <v>0</v>
      </c>
      <c r="F1093" s="2">
        <v>0</v>
      </c>
      <c r="G1093" s="3">
        <f t="shared" si="38"/>
        <v>991.43831999999998</v>
      </c>
      <c r="H1093" s="3">
        <f t="shared" si="35"/>
        <v>0.64000000000032742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3981.68</v>
      </c>
      <c r="D1094" s="2">
        <f>BILANCA!E89</f>
        <v>3981.68</v>
      </c>
      <c r="E1094" s="2">
        <v>0</v>
      </c>
      <c r="F1094" s="2">
        <v>0</v>
      </c>
      <c r="G1094" s="3">
        <f t="shared" si="38"/>
        <v>1003.38336</v>
      </c>
      <c r="H1094" s="3">
        <f t="shared" si="35"/>
        <v>0.64000000000032742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3981.68</v>
      </c>
      <c r="D1099" s="2">
        <f>BILANCA!E94</f>
        <v>3981.68</v>
      </c>
      <c r="E1099" s="2">
        <v>0</v>
      </c>
      <c r="F1099" s="2">
        <v>0</v>
      </c>
      <c r="G1099" s="3">
        <f t="shared" si="38"/>
        <v>1063.1085599999999</v>
      </c>
      <c r="H1099" s="3">
        <f t="shared" si="41"/>
        <v>0.64000000000032742</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8626.98</v>
      </c>
      <c r="D1140" s="2">
        <f>BILANCA!E135</f>
        <v>8626.98</v>
      </c>
      <c r="E1140" s="2">
        <v>0</v>
      </c>
      <c r="F1140" s="2">
        <v>0</v>
      </c>
      <c r="G1140" s="3">
        <f t="shared" si="38"/>
        <v>3364.5221999999999</v>
      </c>
      <c r="H1140" s="3">
        <f t="shared" si="41"/>
        <v>4.0000000000873115E-2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8626.98</v>
      </c>
      <c r="D1141" s="2">
        <f>BILANCA!E136</f>
        <v>8626.98</v>
      </c>
      <c r="E1141" s="2">
        <v>0</v>
      </c>
      <c r="F1141" s="2">
        <v>0</v>
      </c>
      <c r="G1141" s="3">
        <f t="shared" si="38"/>
        <v>3390.4031399999999</v>
      </c>
      <c r="H1141" s="3">
        <f t="shared" si="41"/>
        <v>4.0000000000873115E-2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8626.98</v>
      </c>
      <c r="D1145" s="2">
        <f>BILANCA!E140</f>
        <v>8626.98</v>
      </c>
      <c r="E1145" s="2">
        <v>0</v>
      </c>
      <c r="F1145" s="2">
        <v>0</v>
      </c>
      <c r="G1145" s="3">
        <f t="shared" si="38"/>
        <v>3493.9268999999999</v>
      </c>
      <c r="H1145" s="3">
        <f t="shared" si="41"/>
        <v>4.0000000000873115E-2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43586.810000000012</v>
      </c>
      <c r="D1152" s="2">
        <f>BILANCA!E147</f>
        <v>57971.589999999982</v>
      </c>
      <c r="E1152" s="2">
        <v>0</v>
      </c>
      <c r="F1152" s="2">
        <v>0</v>
      </c>
      <c r="G1152" s="3">
        <f t="shared" si="38"/>
        <v>22653.258579999994</v>
      </c>
      <c r="H1152" s="3">
        <f t="shared" si="41"/>
        <v>0.60000000000582077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36031.379999999997</v>
      </c>
      <c r="D1164" s="2">
        <f>BILANCA!E159</f>
        <v>36456.660000000003</v>
      </c>
      <c r="E1164" s="2">
        <v>0</v>
      </c>
      <c r="F1164" s="2">
        <v>0</v>
      </c>
      <c r="G1164" s="3">
        <f t="shared" si="38"/>
        <v>16777.483800000002</v>
      </c>
      <c r="H1164" s="3">
        <f t="shared" si="41"/>
        <v>0.7199999999938882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121998.9</v>
      </c>
      <c r="D1165" s="2">
        <f>BILANCA!E160</f>
        <v>136775.35999999999</v>
      </c>
      <c r="E1165" s="2">
        <v>0</v>
      </c>
      <c r="F1165" s="2">
        <v>0</v>
      </c>
      <c r="G1165" s="3">
        <f t="shared" si="38"/>
        <v>61310.191099999996</v>
      </c>
      <c r="H1165" s="3">
        <f t="shared" si="41"/>
        <v>0.45999999999185093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9483.0400000000009</v>
      </c>
      <c r="D1168" s="2">
        <f>BILANCA!E163</f>
        <v>8666.08</v>
      </c>
      <c r="E1168" s="2">
        <v>0</v>
      </c>
      <c r="F1168" s="2">
        <v>0</v>
      </c>
      <c r="G1168" s="3">
        <f t="shared" si="38"/>
        <v>4236.8016000000007</v>
      </c>
      <c r="H1168" s="3">
        <f t="shared" si="41"/>
        <v>0.12000000000080036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123926.51</v>
      </c>
      <c r="D1169" s="2">
        <f>BILANCA!E164</f>
        <v>123926.51</v>
      </c>
      <c r="E1169" s="2">
        <v>0</v>
      </c>
      <c r="F1169" s="2">
        <v>0</v>
      </c>
      <c r="G1169" s="3">
        <f t="shared" si="38"/>
        <v>59112.945269999997</v>
      </c>
      <c r="H1169" s="3">
        <f t="shared" si="41"/>
        <v>0.98000000001047738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1327.39</v>
      </c>
      <c r="D1170" s="2">
        <f>BILANCA!E165</f>
        <v>9974.52</v>
      </c>
      <c r="E1170" s="2">
        <v>0</v>
      </c>
      <c r="F1170" s="2">
        <v>0</v>
      </c>
      <c r="G1170" s="3">
        <f t="shared" si="38"/>
        <v>3404.2288000000003</v>
      </c>
      <c r="H1170" s="3">
        <f t="shared" si="41"/>
        <v>0.86999999999966349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1327.39</v>
      </c>
      <c r="D1172" s="2">
        <f>BILANCA!E167</f>
        <v>9974.52</v>
      </c>
      <c r="E1172" s="2">
        <v>0</v>
      </c>
      <c r="F1172" s="2">
        <v>0</v>
      </c>
      <c r="G1172" s="3">
        <f t="shared" si="38"/>
        <v>3446.7816600000006</v>
      </c>
      <c r="H1172" s="3">
        <f t="shared" si="41"/>
        <v>0.86999999999966349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16001.769999999999</v>
      </c>
      <c r="D1176" s="2">
        <f>BILANCA!E171</f>
        <v>0</v>
      </c>
      <c r="E1176" s="2">
        <v>0</v>
      </c>
      <c r="F1176" s="2">
        <v>0</v>
      </c>
      <c r="G1176" s="3">
        <f t="shared" si="38"/>
        <v>2656.2938199999999</v>
      </c>
      <c r="H1176" s="3">
        <f t="shared" si="41"/>
        <v>0.23000000000138243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27.88</v>
      </c>
      <c r="D1177" s="2">
        <f>BILANCA!E172</f>
        <v>0</v>
      </c>
      <c r="E1177" s="2">
        <v>0</v>
      </c>
      <c r="F1177" s="2">
        <v>0</v>
      </c>
      <c r="G1177" s="3">
        <f t="shared" si="38"/>
        <v>4.6559600000000003</v>
      </c>
      <c r="H1177" s="3">
        <f t="shared" si="41"/>
        <v>0.12000000000000099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15973.89</v>
      </c>
      <c r="D1179" s="2">
        <f>BILANCA!E174</f>
        <v>0</v>
      </c>
      <c r="E1179" s="2">
        <v>0</v>
      </c>
      <c r="F1179" s="2">
        <v>0</v>
      </c>
      <c r="G1179" s="3">
        <f t="shared" si="38"/>
        <v>2699.5874100000001</v>
      </c>
      <c r="H1179" s="3">
        <f t="shared" si="41"/>
        <v>0.11000000000058208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4997295.0999999996</v>
      </c>
      <c r="D1180" s="2">
        <f>BILANCA!E176</f>
        <v>5201439.4099999983</v>
      </c>
      <c r="E1180" s="2">
        <v>0</v>
      </c>
      <c r="F1180" s="2">
        <v>0</v>
      </c>
      <c r="G1180" s="3">
        <f t="shared" si="38"/>
        <v>2618029.5663999994</v>
      </c>
      <c r="H1180" s="3">
        <f t="shared" si="41"/>
        <v>0.50999999791383743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145255.26999999999</v>
      </c>
      <c r="D1181" s="2">
        <f>BILANCA!E177</f>
        <v>253958.77000000002</v>
      </c>
      <c r="E1181" s="2">
        <v>0</v>
      </c>
      <c r="F1181" s="2">
        <v>0</v>
      </c>
      <c r="G1181" s="3">
        <f t="shared" si="38"/>
        <v>111692.55051000002</v>
      </c>
      <c r="H1181" s="3">
        <f t="shared" si="41"/>
        <v>0.49999999997089617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120793.64</v>
      </c>
      <c r="D1182" s="2">
        <f>BILANCA!E178</f>
        <v>131445.23000000001</v>
      </c>
      <c r="E1182" s="2">
        <v>0</v>
      </c>
      <c r="F1182" s="2">
        <v>0</v>
      </c>
      <c r="G1182" s="3">
        <f t="shared" si="38"/>
        <v>65993.665199999989</v>
      </c>
      <c r="H1182" s="3">
        <f t="shared" si="41"/>
        <v>0.59000000001105946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42642.03</v>
      </c>
      <c r="D1183" s="2">
        <f>BILANCA!E179</f>
        <v>49299.24</v>
      </c>
      <c r="E1183" s="2">
        <v>0</v>
      </c>
      <c r="F1183" s="2">
        <v>0</v>
      </c>
      <c r="G1183" s="3">
        <f t="shared" si="38"/>
        <v>24434.608229999998</v>
      </c>
      <c r="H1183" s="3">
        <f t="shared" si="41"/>
        <v>0.26999999999679858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70012.47</v>
      </c>
      <c r="D1184" s="2">
        <f>BILANCA!E180</f>
        <v>76896.05</v>
      </c>
      <c r="E1184" s="2">
        <v>0</v>
      </c>
      <c r="F1184" s="2">
        <v>0</v>
      </c>
      <c r="G1184" s="3">
        <f t="shared" si="38"/>
        <v>38941.995179999998</v>
      </c>
      <c r="H1184" s="3">
        <f t="shared" si="41"/>
        <v>0.52000000000407454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818.08</v>
      </c>
      <c r="D1185" s="2">
        <f>BILANCA!E181</f>
        <v>1011.1</v>
      </c>
      <c r="E1185" s="2">
        <v>0</v>
      </c>
      <c r="F1185" s="2">
        <v>0</v>
      </c>
      <c r="G1185" s="3">
        <f t="shared" si="38"/>
        <v>497.04899999999998</v>
      </c>
      <c r="H1185" s="3">
        <f t="shared" si="41"/>
        <v>0.18000000000006366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818.08</v>
      </c>
      <c r="D1188" s="2">
        <f>BILANCA!E184</f>
        <v>1011.1</v>
      </c>
      <c r="E1188" s="2">
        <v>0</v>
      </c>
      <c r="F1188" s="2">
        <v>0</v>
      </c>
      <c r="G1188" s="3">
        <f t="shared" si="38"/>
        <v>505.56984</v>
      </c>
      <c r="H1188" s="3">
        <f t="shared" si="41"/>
        <v>0.18000000000006366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824.43</v>
      </c>
      <c r="D1189" s="2">
        <f>BILANCA!E185</f>
        <v>866.26</v>
      </c>
      <c r="E1189" s="2">
        <v>0</v>
      </c>
      <c r="F1189" s="2">
        <v>0</v>
      </c>
      <c r="G1189" s="3">
        <f t="shared" si="38"/>
        <v>457.69405</v>
      </c>
      <c r="H1189" s="3">
        <f t="shared" si="41"/>
        <v>0.68999999999994088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1586.55</v>
      </c>
      <c r="D1198" s="2">
        <f>BILANCA!E194</f>
        <v>692.1</v>
      </c>
      <c r="E1198" s="2">
        <v>0</v>
      </c>
      <c r="F1198" s="2">
        <v>0</v>
      </c>
      <c r="G1198" s="3">
        <f t="shared" si="38"/>
        <v>558.50099999999998</v>
      </c>
      <c r="H1198" s="3">
        <f t="shared" si="41"/>
        <v>0.55000000000006821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2680.48</v>
      </c>
      <c r="D1199" s="2">
        <f>BILANCA!E195</f>
        <v>2680.48</v>
      </c>
      <c r="E1199" s="2">
        <v>0</v>
      </c>
      <c r="F1199" s="2">
        <v>0</v>
      </c>
      <c r="G1199" s="3">
        <f t="shared" si="38"/>
        <v>1519.8321599999999</v>
      </c>
      <c r="H1199" s="3">
        <f t="shared" si="41"/>
        <v>0.96000000000003638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2229.6</v>
      </c>
      <c r="D1200" s="2">
        <f>BILANCA!E196</f>
        <v>0</v>
      </c>
      <c r="E1200" s="2">
        <v>0</v>
      </c>
      <c r="F1200" s="2">
        <v>0</v>
      </c>
      <c r="G1200" s="3">
        <f t="shared" si="38"/>
        <v>423.62399999999997</v>
      </c>
      <c r="H1200" s="3">
        <f t="shared" si="41"/>
        <v>0.40000000000009095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24142.510000000002</v>
      </c>
      <c r="D1201" s="2">
        <f>BILANCA!E197</f>
        <v>119263.11000000002</v>
      </c>
      <c r="E1201" s="2">
        <v>0</v>
      </c>
      <c r="F1201" s="2">
        <v>0</v>
      </c>
      <c r="G1201" s="3">
        <f t="shared" si="38"/>
        <v>50169.727430000006</v>
      </c>
      <c r="H1201" s="3">
        <f t="shared" si="41"/>
        <v>0.60000000001309672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3181.61</v>
      </c>
      <c r="D1202" s="2">
        <f>BILANCA!E198</f>
        <v>7161.61</v>
      </c>
      <c r="E1202" s="2">
        <v>0</v>
      </c>
      <c r="F1202" s="2">
        <v>0</v>
      </c>
      <c r="G1202" s="3">
        <f t="shared" ref="G1202:G1206" si="44">B1202/1000*C1202+B1202/500*D1202</f>
        <v>3360.9273599999997</v>
      </c>
      <c r="H1202" s="3">
        <f t="shared" ref="H1202:H1206" si="45">ABS(C1202-ROUND(C1202,0))+ABS(D1202-ROUND(D1202,0))</f>
        <v>0.78000000000020009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20960.900000000001</v>
      </c>
      <c r="D1203" s="2">
        <f>BILANCA!E199</f>
        <v>41526.120000000003</v>
      </c>
      <c r="E1203" s="2">
        <v>0</v>
      </c>
      <c r="F1203" s="2">
        <v>0</v>
      </c>
      <c r="G1203" s="3">
        <f t="shared" si="44"/>
        <v>20074.536020000003</v>
      </c>
      <c r="H1203" s="3">
        <f t="shared" si="45"/>
        <v>0.22000000000116415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70575.38</v>
      </c>
      <c r="E1206" s="2">
        <v>0</v>
      </c>
      <c r="F1206" s="2">
        <v>0</v>
      </c>
      <c r="G1206" s="3">
        <f t="shared" si="44"/>
        <v>27665.548960000004</v>
      </c>
      <c r="H1206" s="3">
        <f t="shared" si="45"/>
        <v>0.38000000000465661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3250.43</v>
      </c>
      <c r="E1251" s="2">
        <v>0</v>
      </c>
      <c r="F1251" s="2">
        <v>0</v>
      </c>
      <c r="G1251" s="3">
        <f>B1251/1000*C1251+B1251/500*D1251</f>
        <v>1566.7072599999999</v>
      </c>
      <c r="H1251" s="3">
        <f>ABS(C1251-ROUND(C1251,0))+ABS(D1251-ROUND(D1251,0))</f>
        <v>0.42999999999983629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319.12</v>
      </c>
      <c r="D1252" s="2">
        <f>BILANCA!E248</f>
        <v>0</v>
      </c>
      <c r="E1252" s="2">
        <v>0</v>
      </c>
      <c r="F1252" s="2">
        <v>0</v>
      </c>
      <c r="G1252" s="3">
        <f t="shared" si="38"/>
        <v>77.227040000000002</v>
      </c>
      <c r="H1252" s="3">
        <f t="shared" si="41"/>
        <v>0.12000000000000455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319.12</v>
      </c>
      <c r="D1254" s="2">
        <f>BILANCA!E250</f>
        <v>0</v>
      </c>
      <c r="E1254" s="2">
        <v>0</v>
      </c>
      <c r="F1254" s="2">
        <v>0</v>
      </c>
      <c r="G1254" s="3">
        <f t="shared" si="38"/>
        <v>77.865279999999998</v>
      </c>
      <c r="H1254" s="3">
        <f t="shared" si="41"/>
        <v>0.12000000000000455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4852039.83</v>
      </c>
      <c r="D1255" s="2">
        <f>BILANCA!E251</f>
        <v>4947480.6399999987</v>
      </c>
      <c r="E1255" s="2">
        <v>0</v>
      </c>
      <c r="F1255" s="2">
        <v>0</v>
      </c>
      <c r="G1255" s="3">
        <f t="shared" si="38"/>
        <v>3613015.271949999</v>
      </c>
      <c r="H1255" s="3">
        <f t="shared" si="41"/>
        <v>0.5300000011920929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4692467.99</v>
      </c>
      <c r="D1256" s="2">
        <f>BILANCA!E252</f>
        <v>4986428.59</v>
      </c>
      <c r="E1256" s="2">
        <v>0</v>
      </c>
      <c r="F1256" s="2">
        <v>0</v>
      </c>
      <c r="G1256" s="3">
        <f t="shared" si="38"/>
        <v>3607669.9918200001</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4692467.99</v>
      </c>
      <c r="D1257" s="2">
        <f>BILANCA!E253</f>
        <v>4986428.59</v>
      </c>
      <c r="E1257" s="2">
        <v>0</v>
      </c>
      <c r="F1257" s="2">
        <v>0</v>
      </c>
      <c r="G1257" s="3">
        <f t="shared" si="38"/>
        <v>3622335.3169900002</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114777.69999999995</v>
      </c>
      <c r="D1259" s="2">
        <f>BILANCA!E255</f>
        <v>-106895.06000000006</v>
      </c>
      <c r="E1259" s="2">
        <v>0</v>
      </c>
      <c r="F1259" s="2">
        <v>0</v>
      </c>
      <c r="G1259" s="3">
        <f t="shared" si="38"/>
        <v>-24654.09258000004</v>
      </c>
      <c r="H1259" s="3">
        <f t="shared" si="41"/>
        <v>0.36000000010244548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529554.34</v>
      </c>
      <c r="D1260" s="2">
        <f>BILANCA!E256</f>
        <v>441642.61</v>
      </c>
      <c r="E1260" s="2">
        <v>0</v>
      </c>
      <c r="F1260" s="2">
        <v>0</v>
      </c>
      <c r="G1260" s="3">
        <f t="shared" si="38"/>
        <v>353209.89</v>
      </c>
      <c r="H1260" s="3">
        <f t="shared" si="41"/>
        <v>0.72999999998137355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529554.34</v>
      </c>
      <c r="D1261" s="2">
        <f>BILANCA!E257</f>
        <v>441642.61</v>
      </c>
      <c r="E1261" s="2">
        <v>0</v>
      </c>
      <c r="F1261" s="2">
        <v>0</v>
      </c>
      <c r="G1261" s="3">
        <f t="shared" si="38"/>
        <v>354622.72956000001</v>
      </c>
      <c r="H1261" s="3">
        <f t="shared" si="41"/>
        <v>0.72999999998137355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414776.64</v>
      </c>
      <c r="D1264" s="2">
        <f>BILANCA!E260</f>
        <v>548537.67000000004</v>
      </c>
      <c r="E1264" s="2">
        <v>0</v>
      </c>
      <c r="F1264" s="2">
        <v>0</v>
      </c>
      <c r="G1264" s="3">
        <f t="shared" si="38"/>
        <v>384010.40292000002</v>
      </c>
      <c r="H1264" s="3">
        <f t="shared" si="41"/>
        <v>0.68999999994412065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414776.61</v>
      </c>
      <c r="D1266" s="2">
        <f>BILANCA!E262</f>
        <v>548537.64</v>
      </c>
      <c r="E1266" s="2">
        <v>0</v>
      </c>
      <c r="F1266" s="2">
        <v>0</v>
      </c>
      <c r="G1266" s="3">
        <f t="shared" si="38"/>
        <v>387034.08383999998</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0.03</v>
      </c>
      <c r="D1267" s="2">
        <f>BILANCA!E263</f>
        <v>0.03</v>
      </c>
      <c r="E1267" s="2">
        <v>0</v>
      </c>
      <c r="F1267" s="2">
        <v>0</v>
      </c>
      <c r="G1267" s="3">
        <f t="shared" si="38"/>
        <v>2.3129999999999998E-2</v>
      </c>
      <c r="H1267" s="3">
        <f t="shared" si="41"/>
        <v>0.06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43466.75</v>
      </c>
      <c r="D1278" s="2">
        <f>BILANCA!E274</f>
        <v>57972.590000000004</v>
      </c>
      <c r="E1278" s="2">
        <v>0</v>
      </c>
      <c r="F1278" s="2">
        <v>0</v>
      </c>
      <c r="G1278" s="3">
        <f t="shared" si="38"/>
        <v>42722.397240000006</v>
      </c>
      <c r="H1278" s="3">
        <f t="shared" si="41"/>
        <v>0.6599999999962165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10925.73</v>
      </c>
      <c r="E1290" s="2">
        <v>0</v>
      </c>
      <c r="F1290" s="2">
        <v>0</v>
      </c>
      <c r="G1290" s="3">
        <f t="shared" si="48"/>
        <v>6118.4088000000002</v>
      </c>
      <c r="H1290" s="3">
        <f t="shared" si="49"/>
        <v>0.27000000000043656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43466.75</v>
      </c>
      <c r="D1291" s="2">
        <f>BILANCA!E287</f>
        <v>38380.79</v>
      </c>
      <c r="E1291" s="2">
        <v>0</v>
      </c>
      <c r="F1291" s="2">
        <v>0</v>
      </c>
      <c r="G1291" s="3">
        <f t="shared" si="48"/>
        <v>33784.160730000003</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8666.07</v>
      </c>
      <c r="E1294" s="2">
        <v>0</v>
      </c>
      <c r="F1294" s="2">
        <v>0</v>
      </c>
      <c r="G1294" s="3">
        <f t="shared" si="48"/>
        <v>4922.3277599999992</v>
      </c>
      <c r="H1294" s="3">
        <f t="shared" si="49"/>
        <v>6.9999999999708962E-2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1327.39</v>
      </c>
      <c r="D1295" s="2">
        <f>BILANCA!E291</f>
        <v>9974.52</v>
      </c>
      <c r="E1295" s="2">
        <v>0</v>
      </c>
      <c r="F1295" s="2">
        <v>0</v>
      </c>
      <c r="G1295" s="3">
        <f t="shared" si="38"/>
        <v>6063.7825499999999</v>
      </c>
      <c r="H1295" s="3">
        <f t="shared" si="41"/>
        <v>0.86999999999966349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1327.39</v>
      </c>
      <c r="D1297" s="2">
        <f>BILANCA!E293</f>
        <v>9974.52</v>
      </c>
      <c r="E1297" s="2">
        <v>0</v>
      </c>
      <c r="F1297" s="2">
        <v>0</v>
      </c>
      <c r="G1297" s="3">
        <f t="shared" si="50"/>
        <v>6106.3354099999997</v>
      </c>
      <c r="H1297" s="3">
        <f t="shared" si="51"/>
        <v>0.86999999999966349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975186.58</v>
      </c>
      <c r="D1301" s="2">
        <f>BILANCA!E297</f>
        <v>2659852.8199999998</v>
      </c>
      <c r="E1301" s="2">
        <v>0</v>
      </c>
      <c r="F1301" s="2">
        <v>0</v>
      </c>
      <c r="G1301" s="3">
        <f t="shared" si="38"/>
        <v>1831813.6360199996</v>
      </c>
      <c r="H1301" s="3">
        <f t="shared" si="41"/>
        <v>0.60000000020954758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975186.58</v>
      </c>
      <c r="D1302" s="2">
        <f>BILANCA!E298</f>
        <v>2659852.8199999998</v>
      </c>
      <c r="E1302" s="2">
        <v>0</v>
      </c>
      <c r="F1302" s="2">
        <v>0</v>
      </c>
      <c r="G1302" s="3">
        <f t="shared" si="38"/>
        <v>1838108.5282399999</v>
      </c>
      <c r="H1302" s="3">
        <f t="shared" si="41"/>
        <v>0.60000000020954758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3981.68</v>
      </c>
      <c r="D1303" s="2">
        <f>BILANCA!E300</f>
        <v>3981.68</v>
      </c>
      <c r="E1303" s="2">
        <v>0</v>
      </c>
      <c r="F1303" s="2">
        <v>0</v>
      </c>
      <c r="G1303" s="3">
        <f t="shared" si="38"/>
        <v>3499.8967199999997</v>
      </c>
      <c r="H1303" s="3">
        <f t="shared" si="41"/>
        <v>0.64000000000032742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167513.32</v>
      </c>
      <c r="D1305" s="2">
        <f>BILANCA!E302</f>
        <v>181898.1</v>
      </c>
      <c r="E1305" s="2">
        <v>0</v>
      </c>
      <c r="F1305" s="2">
        <v>0</v>
      </c>
      <c r="G1305" s="3">
        <f t="shared" si="38"/>
        <v>156736.30840000001</v>
      </c>
      <c r="H1305" s="3">
        <f t="shared" si="41"/>
        <v>0.42000000001280569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1327.39</v>
      </c>
      <c r="D1308" s="2">
        <f>BILANCA!E305</f>
        <v>9974.52</v>
      </c>
      <c r="E1308" s="2">
        <v>0</v>
      </c>
      <c r="F1308" s="2">
        <v>0</v>
      </c>
      <c r="G1308" s="3">
        <f t="shared" ref="G1308:G1581" si="52">B1308/1000*C1308+B1308/500*D1308</f>
        <v>6340.3761399999994</v>
      </c>
      <c r="H1308" s="3">
        <f t="shared" si="41"/>
        <v>0.86999999999966349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270.79000000000002</v>
      </c>
      <c r="D1311" s="2">
        <f>BILANCA!E308</f>
        <v>4048.71</v>
      </c>
      <c r="E1311" s="2">
        <v>0</v>
      </c>
      <c r="F1311" s="2">
        <v>0</v>
      </c>
      <c r="G1311" s="3">
        <f t="shared" si="52"/>
        <v>2518.8312099999998</v>
      </c>
      <c r="H1311" s="3">
        <f t="shared" si="41"/>
        <v>0.49999999999994316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1934.01</v>
      </c>
      <c r="D1312" s="2">
        <f>BILANCA!E309</f>
        <v>2184.0100000000002</v>
      </c>
      <c r="E1312" s="2">
        <v>0</v>
      </c>
      <c r="F1312" s="2">
        <v>0</v>
      </c>
      <c r="G1312" s="3">
        <f t="shared" si="52"/>
        <v>1903.21306</v>
      </c>
      <c r="H1312" s="3">
        <f t="shared" si="41"/>
        <v>2.0000000000209184E-2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184.53</v>
      </c>
      <c r="D1314" s="2">
        <f>BILANCA!E311</f>
        <v>144.71</v>
      </c>
      <c r="E1314" s="2">
        <v>0</v>
      </c>
      <c r="F1314" s="2">
        <v>0</v>
      </c>
      <c r="G1314" s="3">
        <f t="shared" si="52"/>
        <v>144.08080000000001</v>
      </c>
      <c r="H1314" s="3">
        <f t="shared" si="41"/>
        <v>0.75999999999999091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61207.3</v>
      </c>
      <c r="D1339" s="2">
        <f>BILANCA!E336</f>
        <v>58975.65</v>
      </c>
      <c r="E1339" s="2">
        <v>0</v>
      </c>
      <c r="F1339" s="2">
        <v>0</v>
      </c>
      <c r="G1339" s="3">
        <f t="shared" si="52"/>
        <v>58943.179400000008</v>
      </c>
      <c r="H1339" s="3">
        <f t="shared" si="41"/>
        <v>0.65000000000145519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59586.34</v>
      </c>
      <c r="D1340" s="2">
        <f>BILANCA!E337</f>
        <v>72469.58</v>
      </c>
      <c r="E1340" s="2">
        <v>0</v>
      </c>
      <c r="F1340" s="2">
        <v>0</v>
      </c>
      <c r="G1340" s="3">
        <f t="shared" si="52"/>
        <v>67493.415000000008</v>
      </c>
      <c r="H1340" s="3">
        <f t="shared" si="41"/>
        <v>0.75999999999476131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24142.51</v>
      </c>
      <c r="D1341" s="2">
        <f>BILANCA!E338</f>
        <v>115283.11</v>
      </c>
      <c r="E1341" s="2">
        <v>0</v>
      </c>
      <c r="F1341" s="2">
        <v>0</v>
      </c>
      <c r="G1341" s="3">
        <f t="shared" si="52"/>
        <v>84308.589630000002</v>
      </c>
      <c r="H1341" s="3">
        <f t="shared" si="41"/>
        <v>0.60000000000218279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3980</v>
      </c>
      <c r="E1342" s="2">
        <v>0</v>
      </c>
      <c r="F1342" s="2">
        <v>0</v>
      </c>
      <c r="G1342" s="3">
        <f t="shared" si="52"/>
        <v>2642.7200000000003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0.12</v>
      </c>
      <c r="D1347" s="2">
        <f>BILANCA!E344</f>
        <v>0</v>
      </c>
      <c r="E1347" s="2">
        <v>0</v>
      </c>
      <c r="F1347" s="2">
        <v>0</v>
      </c>
      <c r="G1347" s="3">
        <f t="shared" si="52"/>
        <v>4.0440000000000004E-2</v>
      </c>
      <c r="H1347" s="3">
        <f t="shared" si="41"/>
        <v>0.12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1028.07</v>
      </c>
      <c r="E1368" s="2">
        <v>0</v>
      </c>
      <c r="F1368" s="2">
        <v>0</v>
      </c>
      <c r="G1368" s="3">
        <f t="shared" si="57"/>
        <v>736.09811999999988</v>
      </c>
      <c r="H1368" s="3">
        <f t="shared" si="58"/>
        <v>6.9999999999936335E-2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113.25</v>
      </c>
      <c r="E1370" s="2">
        <v>0</v>
      </c>
      <c r="F1370" s="2">
        <v>0</v>
      </c>
      <c r="G1370" s="3">
        <f t="shared" si="57"/>
        <v>81.539999999999992</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2109.11</v>
      </c>
      <c r="E1371" s="2">
        <v>0</v>
      </c>
      <c r="F1371" s="2">
        <v>0</v>
      </c>
      <c r="G1371" s="3">
        <f t="shared" si="57"/>
        <v>1522.7774200000001</v>
      </c>
      <c r="H1371" s="3">
        <f t="shared" si="58"/>
        <v>0.11000000000012733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2702.23</v>
      </c>
      <c r="E1384" s="2">
        <v>0</v>
      </c>
      <c r="F1384" s="2">
        <v>0</v>
      </c>
      <c r="G1384" s="3">
        <f t="shared" si="59"/>
        <v>2021.2680399999999</v>
      </c>
      <c r="H1384" s="3">
        <f t="shared" si="60"/>
        <v>0.23000000000001819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27.88</v>
      </c>
      <c r="E1387" s="2">
        <v>0</v>
      </c>
      <c r="F1387" s="2">
        <v>0</v>
      </c>
      <c r="G1387" s="3">
        <f t="shared" si="59"/>
        <v>21.021519999999999</v>
      </c>
      <c r="H1387" s="3">
        <f t="shared" si="60"/>
        <v>0.12000000000000099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803168.43</v>
      </c>
      <c r="D1392" s="2">
        <f>BILANCA!E389</f>
        <v>803168.43</v>
      </c>
      <c r="E1392" s="2">
        <v>0</v>
      </c>
      <c r="F1392" s="2">
        <v>0</v>
      </c>
      <c r="G1392" s="3">
        <f t="shared" si="61"/>
        <v>920431.02078000014</v>
      </c>
      <c r="H1392" s="3">
        <f t="shared" si="62"/>
        <v>0.86000000010244548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172018.15</v>
      </c>
      <c r="D1394" s="2">
        <f>BILANCA!E391</f>
        <v>172018.15</v>
      </c>
      <c r="E1394" s="2">
        <v>0</v>
      </c>
      <c r="F1394" s="2">
        <v>0</v>
      </c>
      <c r="G1394" s="3">
        <f t="shared" si="61"/>
        <v>198164.90879999998</v>
      </c>
      <c r="H1394" s="3">
        <f t="shared" si="62"/>
        <v>0.29999999998835847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46102.5</v>
      </c>
      <c r="E1396" s="2">
        <v>0</v>
      </c>
      <c r="F1396" s="2">
        <v>0</v>
      </c>
      <c r="G1396" s="3">
        <f t="shared" si="61"/>
        <v>35591.129999999997</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1105005</v>
      </c>
      <c r="E1397" s="2">
        <v>0</v>
      </c>
      <c r="F1397" s="2">
        <v>0</v>
      </c>
      <c r="G1397" s="3">
        <f t="shared" si="61"/>
        <v>855273.87</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533558.74</v>
      </c>
      <c r="E1399" s="2">
        <v>0</v>
      </c>
      <c r="F1399" s="2">
        <v>0</v>
      </c>
      <c r="G1399" s="3">
        <f t="shared" si="61"/>
        <v>415108.69972000003</v>
      </c>
      <c r="H1399" s="3">
        <f t="shared" si="62"/>
        <v>0.26000000000931323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291320</v>
      </c>
      <c r="D1401" s="7">
        <f>'RAS-funkcijski'!E5</f>
        <v>352987.24</v>
      </c>
      <c r="E1401" s="7">
        <v>0</v>
      </c>
      <c r="F1401" s="7">
        <v>0</v>
      </c>
      <c r="G1401" s="8">
        <f t="shared" si="52"/>
        <v>997.29448000000002</v>
      </c>
      <c r="H1401" s="8">
        <f t="shared" si="41"/>
        <v>0.23999999999068677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58648.92</v>
      </c>
      <c r="D1402" s="2">
        <f>'RAS-funkcijski'!E6</f>
        <v>125218.71</v>
      </c>
      <c r="E1402" s="2">
        <v>0</v>
      </c>
      <c r="F1402" s="2">
        <v>0</v>
      </c>
      <c r="G1402" s="3">
        <f t="shared" si="52"/>
        <v>618.17268000000001</v>
      </c>
      <c r="H1402" s="3">
        <f t="shared" si="41"/>
        <v>0.36999999999534339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58648.92</v>
      </c>
      <c r="D1403" s="2">
        <f>'RAS-funkcijski'!E7</f>
        <v>125218.71</v>
      </c>
      <c r="E1403" s="2">
        <v>0</v>
      </c>
      <c r="F1403" s="2">
        <v>0</v>
      </c>
      <c r="G1403" s="3">
        <f t="shared" si="52"/>
        <v>927.25902000000008</v>
      </c>
      <c r="H1403" s="3">
        <f t="shared" si="41"/>
        <v>0.36999999999534339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232671.08000000002</v>
      </c>
      <c r="D1409" s="2">
        <f>'RAS-funkcijski'!E13</f>
        <v>227768.53</v>
      </c>
      <c r="E1409" s="2">
        <v>0</v>
      </c>
      <c r="F1409" s="2">
        <v>0</v>
      </c>
      <c r="G1409" s="3">
        <f t="shared" si="52"/>
        <v>6193.8732599999994</v>
      </c>
      <c r="H1409" s="3">
        <f t="shared" si="41"/>
        <v>0.5500000000174623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205681.26</v>
      </c>
      <c r="D1410" s="2">
        <f>'RAS-funkcijski'!E14</f>
        <v>227768.53</v>
      </c>
      <c r="E1410" s="2">
        <v>0</v>
      </c>
      <c r="F1410" s="2">
        <v>0</v>
      </c>
      <c r="G1410" s="3">
        <f t="shared" si="52"/>
        <v>6612.1832000000004</v>
      </c>
      <c r="H1410" s="3">
        <f t="shared" si="41"/>
        <v>0.73000000001047738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26989.82</v>
      </c>
      <c r="D1412" s="2">
        <f>'RAS-funkcijski'!E16</f>
        <v>0</v>
      </c>
      <c r="E1412" s="2">
        <v>0</v>
      </c>
      <c r="F1412" s="2">
        <v>0</v>
      </c>
      <c r="G1412" s="3">
        <f t="shared" si="52"/>
        <v>323.87783999999999</v>
      </c>
      <c r="H1412" s="3">
        <f t="shared" si="41"/>
        <v>0.18000000000029104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16213.28</v>
      </c>
      <c r="D1424" s="2">
        <f>'RAS-funkcijski'!E28</f>
        <v>19267.420000000002</v>
      </c>
      <c r="E1424" s="2">
        <v>0</v>
      </c>
      <c r="F1424" s="2">
        <v>0</v>
      </c>
      <c r="G1424" s="3">
        <f t="shared" si="52"/>
        <v>1313.95488</v>
      </c>
      <c r="H1424" s="3">
        <f t="shared" si="41"/>
        <v>0.70000000000254659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16189.45</v>
      </c>
      <c r="D1426" s="2">
        <f>'RAS-funkcijski'!E30</f>
        <v>18574.45</v>
      </c>
      <c r="E1426" s="2">
        <v>0</v>
      </c>
      <c r="F1426" s="2">
        <v>0</v>
      </c>
      <c r="G1426" s="3">
        <f t="shared" si="52"/>
        <v>1386.7971</v>
      </c>
      <c r="H1426" s="3">
        <f t="shared" si="41"/>
        <v>0.90000000000145519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23.83</v>
      </c>
      <c r="D1430" s="2">
        <f>'RAS-funkcijski'!E34</f>
        <v>692.97</v>
      </c>
      <c r="E1430" s="2">
        <v>0</v>
      </c>
      <c r="F1430" s="2">
        <v>0</v>
      </c>
      <c r="G1430" s="3">
        <f t="shared" si="52"/>
        <v>42.293100000000003</v>
      </c>
      <c r="H1430" s="3">
        <f t="shared" si="41"/>
        <v>0.19999999999997442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93272.28</v>
      </c>
      <c r="D1431" s="2">
        <f>'RAS-funkcijski'!E35</f>
        <v>141417.18</v>
      </c>
      <c r="E1431" s="2">
        <v>0</v>
      </c>
      <c r="F1431" s="2">
        <v>0</v>
      </c>
      <c r="G1431" s="3">
        <f t="shared" si="52"/>
        <v>11659.305839999999</v>
      </c>
      <c r="H1431" s="3">
        <f t="shared" si="41"/>
        <v>0.45999999999185093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77608.66</v>
      </c>
      <c r="D1432" s="2">
        <f>'RAS-funkcijski'!E36</f>
        <v>113894.14</v>
      </c>
      <c r="E1432" s="2">
        <v>0</v>
      </c>
      <c r="F1432" s="2">
        <v>0</v>
      </c>
      <c r="G1432" s="3">
        <f t="shared" si="52"/>
        <v>9772.7020800000009</v>
      </c>
      <c r="H1432" s="3">
        <f t="shared" si="41"/>
        <v>0.47999999999592546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75171.28</v>
      </c>
      <c r="D1433" s="2">
        <f>'RAS-funkcijski'!E37</f>
        <v>102583.45</v>
      </c>
      <c r="E1433" s="2">
        <v>0</v>
      </c>
      <c r="F1433" s="2">
        <v>0</v>
      </c>
      <c r="G1433" s="3">
        <f t="shared" si="52"/>
        <v>9251.1599399999996</v>
      </c>
      <c r="H1433" s="3">
        <f t="shared" si="41"/>
        <v>0.72999999999592546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2437.38</v>
      </c>
      <c r="D1434" s="2">
        <f>'RAS-funkcijski'!E38</f>
        <v>11310.69</v>
      </c>
      <c r="E1434" s="2">
        <v>0</v>
      </c>
      <c r="F1434" s="2">
        <v>0</v>
      </c>
      <c r="G1434" s="3">
        <f t="shared" si="52"/>
        <v>851.99784</v>
      </c>
      <c r="H1434" s="3">
        <f t="shared" si="41"/>
        <v>0.68999999999959982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15663.62</v>
      </c>
      <c r="D1435" s="2">
        <f>'RAS-funkcijski'!E39</f>
        <v>27523.040000000001</v>
      </c>
      <c r="E1435" s="2">
        <v>0</v>
      </c>
      <c r="F1435" s="2">
        <v>0</v>
      </c>
      <c r="G1435" s="3">
        <f t="shared" si="52"/>
        <v>2474.8395000000005</v>
      </c>
      <c r="H1435" s="3">
        <f t="shared" si="41"/>
        <v>0.42000000000007276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15663.62</v>
      </c>
      <c r="D1436" s="2">
        <f>'RAS-funkcijski'!E40</f>
        <v>27523.040000000001</v>
      </c>
      <c r="E1436" s="2">
        <v>0</v>
      </c>
      <c r="F1436" s="2">
        <v>0</v>
      </c>
      <c r="G1436" s="3">
        <f t="shared" si="52"/>
        <v>2545.5491999999999</v>
      </c>
      <c r="H1436" s="3">
        <f t="shared" si="41"/>
        <v>0.42000000000007276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4088.75</v>
      </c>
      <c r="D1471" s="2">
        <f>'RAS-funkcijski'!E75</f>
        <v>219.86</v>
      </c>
      <c r="E1471" s="2">
        <v>0</v>
      </c>
      <c r="F1471" s="2">
        <v>0</v>
      </c>
      <c r="G1471" s="3">
        <f t="shared" si="52"/>
        <v>321.52136999999999</v>
      </c>
      <c r="H1471" s="3">
        <f t="shared" si="63"/>
        <v>0.38999999999998636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4088.75</v>
      </c>
      <c r="D1477" s="2">
        <f>'RAS-funkcijski'!E81</f>
        <v>219.86</v>
      </c>
      <c r="E1477" s="2">
        <v>0</v>
      </c>
      <c r="F1477" s="2">
        <v>0</v>
      </c>
      <c r="G1477" s="3">
        <f t="shared" si="52"/>
        <v>348.69218999999998</v>
      </c>
      <c r="H1477" s="3">
        <f t="shared" si="63"/>
        <v>0.38999999999998636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376462.99</v>
      </c>
      <c r="D1478" s="2">
        <f>'RAS-funkcijski'!E82</f>
        <v>323094.7</v>
      </c>
      <c r="E1478" s="2">
        <v>0</v>
      </c>
      <c r="F1478" s="2">
        <v>0</v>
      </c>
      <c r="G1478" s="3">
        <f t="shared" si="52"/>
        <v>79766.886419999995</v>
      </c>
      <c r="H1478" s="3">
        <f t="shared" si="63"/>
        <v>0.30999999999767169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361146.04</v>
      </c>
      <c r="D1480" s="2">
        <f>'RAS-funkcijski'!E84</f>
        <v>294510.62</v>
      </c>
      <c r="E1480" s="2">
        <v>0</v>
      </c>
      <c r="F1480" s="2">
        <v>0</v>
      </c>
      <c r="G1480" s="3">
        <f t="shared" si="52"/>
        <v>76013.382400000002</v>
      </c>
      <c r="H1480" s="3">
        <f t="shared" si="63"/>
        <v>0.41999999998370185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15316.95</v>
      </c>
      <c r="D1482" s="2">
        <f>'RAS-funkcijski'!E86</f>
        <v>28584.080000000002</v>
      </c>
      <c r="E1482" s="2">
        <v>0</v>
      </c>
      <c r="F1482" s="2">
        <v>0</v>
      </c>
      <c r="G1482" s="3">
        <f t="shared" si="52"/>
        <v>5943.7790199999999</v>
      </c>
      <c r="H1482" s="3">
        <f t="shared" si="63"/>
        <v>0.13000000000101863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500</v>
      </c>
      <c r="D1485" s="2">
        <f>'RAS-funkcijski'!E89</f>
        <v>500</v>
      </c>
      <c r="E1485" s="2">
        <v>0</v>
      </c>
      <c r="F1485" s="2">
        <v>0</v>
      </c>
      <c r="G1485" s="3">
        <f t="shared" si="52"/>
        <v>127.5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500</v>
      </c>
      <c r="D1502" s="2">
        <f>'RAS-funkcijski'!E106</f>
        <v>500</v>
      </c>
      <c r="E1502" s="2">
        <v>0</v>
      </c>
      <c r="F1502" s="2">
        <v>0</v>
      </c>
      <c r="G1502" s="3">
        <f t="shared" si="52"/>
        <v>153</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213477.3</v>
      </c>
      <c r="D1503" s="2">
        <f>'RAS-funkcijski'!E107</f>
        <v>191955.50999999998</v>
      </c>
      <c r="E1503" s="2">
        <v>0</v>
      </c>
      <c r="F1503" s="2">
        <v>0</v>
      </c>
      <c r="G1503" s="3">
        <f t="shared" si="52"/>
        <v>61530.996959999989</v>
      </c>
      <c r="H1503" s="3">
        <f t="shared" si="63"/>
        <v>0.79000000000814907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114441.60000000001</v>
      </c>
      <c r="D1504" s="2">
        <f>'RAS-funkcijski'!E108</f>
        <v>63717.14</v>
      </c>
      <c r="E1504" s="2">
        <v>0</v>
      </c>
      <c r="F1504" s="2">
        <v>0</v>
      </c>
      <c r="G1504" s="3">
        <f t="shared" si="52"/>
        <v>25155.091520000002</v>
      </c>
      <c r="H1504" s="3">
        <f t="shared" si="63"/>
        <v>0.53999999999359716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87968.33</v>
      </c>
      <c r="D1505" s="2">
        <f>'RAS-funkcijski'!E109</f>
        <v>77148.350000000006</v>
      </c>
      <c r="E1505" s="2">
        <v>0</v>
      </c>
      <c r="F1505" s="2">
        <v>0</v>
      </c>
      <c r="G1505" s="3">
        <f t="shared" si="52"/>
        <v>25437.828150000001</v>
      </c>
      <c r="H1505" s="3">
        <f t="shared" si="6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5930.01</v>
      </c>
      <c r="D1506" s="2">
        <f>'RAS-funkcijski'!E110</f>
        <v>1806.38</v>
      </c>
      <c r="E1506" s="2">
        <v>0</v>
      </c>
      <c r="F1506" s="2">
        <v>0</v>
      </c>
      <c r="G1506" s="3">
        <f t="shared" si="52"/>
        <v>1011.5336199999999</v>
      </c>
      <c r="H1506" s="3">
        <f t="shared" si="63"/>
        <v>0.39000000000032742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5137.3599999999997</v>
      </c>
      <c r="D1507" s="2">
        <f>'RAS-funkcijski'!E111</f>
        <v>4163.6099999999997</v>
      </c>
      <c r="E1507" s="2">
        <v>0</v>
      </c>
      <c r="F1507" s="2">
        <v>0</v>
      </c>
      <c r="G1507" s="3">
        <f t="shared" si="52"/>
        <v>1440.7100599999999</v>
      </c>
      <c r="H1507" s="3">
        <f t="shared" si="63"/>
        <v>0.75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45120.03</v>
      </c>
      <c r="E1509" s="2">
        <v>0</v>
      </c>
      <c r="F1509" s="2">
        <v>0</v>
      </c>
      <c r="G1509" s="3">
        <f t="shared" si="52"/>
        <v>9836.1665400000002</v>
      </c>
      <c r="H1509" s="3">
        <f t="shared" si="63"/>
        <v>2.9999999998835847E-2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73776.649999999994</v>
      </c>
      <c r="D1510" s="2">
        <f>'RAS-funkcijski'!E114</f>
        <v>108761.48</v>
      </c>
      <c r="E1510" s="2">
        <v>0</v>
      </c>
      <c r="F1510" s="2">
        <v>0</v>
      </c>
      <c r="G1510" s="3">
        <f t="shared" si="52"/>
        <v>32042.9571</v>
      </c>
      <c r="H1510" s="3">
        <f t="shared" si="63"/>
        <v>0.83000000000174623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73776.649999999994</v>
      </c>
      <c r="D1511" s="2">
        <f>'RAS-funkcijski'!E115</f>
        <v>104657.28</v>
      </c>
      <c r="E1511" s="2">
        <v>0</v>
      </c>
      <c r="F1511" s="2">
        <v>0</v>
      </c>
      <c r="G1511" s="3">
        <f t="shared" si="52"/>
        <v>31423.124309999999</v>
      </c>
      <c r="H1511" s="3">
        <f t="shared" si="63"/>
        <v>0.63000000000465661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66296.34</v>
      </c>
      <c r="D1512" s="2">
        <f>'RAS-funkcijski'!E116</f>
        <v>92357.08</v>
      </c>
      <c r="E1512" s="2">
        <v>0</v>
      </c>
      <c r="F1512" s="2">
        <v>0</v>
      </c>
      <c r="G1512" s="3">
        <f t="shared" si="52"/>
        <v>28113.175999999999</v>
      </c>
      <c r="H1512" s="3">
        <f t="shared" si="63"/>
        <v>0.41999999999825377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7480.31</v>
      </c>
      <c r="D1513" s="2">
        <f>'RAS-funkcijski'!E117</f>
        <v>12300.2</v>
      </c>
      <c r="E1513" s="2">
        <v>0</v>
      </c>
      <c r="F1513" s="2">
        <v>0</v>
      </c>
      <c r="G1513" s="3">
        <f t="shared" si="52"/>
        <v>3625.1202300000004</v>
      </c>
      <c r="H1513" s="3">
        <f t="shared" si="63"/>
        <v>0.51000000000112777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4104.2</v>
      </c>
      <c r="E1524" s="2">
        <v>0</v>
      </c>
      <c r="F1524" s="2">
        <v>0</v>
      </c>
      <c r="G1524" s="3">
        <f t="shared" si="52"/>
        <v>1017.8416</v>
      </c>
      <c r="H1524" s="3">
        <f t="shared" si="63"/>
        <v>0.1999999999998181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245556.15</v>
      </c>
      <c r="D1525" s="2">
        <f>'RAS-funkcijski'!E129</f>
        <v>361729.32</v>
      </c>
      <c r="E1525" s="2">
        <v>0</v>
      </c>
      <c r="F1525" s="2">
        <v>0</v>
      </c>
      <c r="G1525" s="3">
        <f t="shared" si="52"/>
        <v>121126.84875</v>
      </c>
      <c r="H1525" s="3">
        <f t="shared" si="63"/>
        <v>0.47000000000116415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216625.19</v>
      </c>
      <c r="D1529" s="2">
        <f>'RAS-funkcijski'!E133</f>
        <v>320954.69</v>
      </c>
      <c r="E1529" s="2">
        <v>0</v>
      </c>
      <c r="F1529" s="2">
        <v>0</v>
      </c>
      <c r="G1529" s="3">
        <f t="shared" si="52"/>
        <v>110750.95953000001</v>
      </c>
      <c r="H1529" s="3">
        <f t="shared" si="63"/>
        <v>0.5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28930.959999999999</v>
      </c>
      <c r="D1531" s="2">
        <f>'RAS-funkcijski'!E135</f>
        <v>40774.629999999997</v>
      </c>
      <c r="E1531" s="2">
        <v>0</v>
      </c>
      <c r="F1531" s="2">
        <v>0</v>
      </c>
      <c r="G1531" s="3">
        <f t="shared" si="52"/>
        <v>14472.908820000001</v>
      </c>
      <c r="H1531" s="3">
        <f t="shared" si="63"/>
        <v>0.41000000000349246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1314667.3999999999</v>
      </c>
      <c r="D1537" s="14">
        <f>'RAS-funkcijski'!E141</f>
        <v>1499932.71</v>
      </c>
      <c r="E1537" s="14">
        <v>0</v>
      </c>
      <c r="F1537" s="14">
        <v>0</v>
      </c>
      <c r="G1537" s="15">
        <f t="shared" si="52"/>
        <v>591090.99634000007</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2303.67</v>
      </c>
      <c r="D1571" s="2">
        <f>'P-VRIO'!E38</f>
        <v>0</v>
      </c>
      <c r="E1571" s="2">
        <v>0</v>
      </c>
      <c r="F1571" s="2">
        <v>0</v>
      </c>
      <c r="G1571" s="3">
        <f t="shared" si="52"/>
        <v>78.324780000000004</v>
      </c>
      <c r="H1571" s="3">
        <f t="shared" si="63"/>
        <v>0.32999999999992724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2303.67</v>
      </c>
      <c r="D1572" s="2">
        <f>'P-VRIO'!E39</f>
        <v>0</v>
      </c>
      <c r="E1572" s="2">
        <v>0</v>
      </c>
      <c r="F1572" s="2">
        <v>0</v>
      </c>
      <c r="G1572" s="3">
        <f t="shared" si="52"/>
        <v>80.628450000000015</v>
      </c>
      <c r="H1572" s="3">
        <f t="shared" si="63"/>
        <v>0.32999999999992724</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2303.67</v>
      </c>
      <c r="D1573" s="2">
        <f>'P-VRIO'!E40</f>
        <v>0</v>
      </c>
      <c r="E1573" s="2">
        <v>0</v>
      </c>
      <c r="F1573" s="2">
        <v>0</v>
      </c>
      <c r="G1573" s="3">
        <f t="shared" si="52"/>
        <v>82.932119999999998</v>
      </c>
      <c r="H1573" s="3">
        <f t="shared" si="63"/>
        <v>0.32999999999992724</v>
      </c>
      <c r="I1573" s="11">
        <f t="shared" ref="I1573:I1576" si="68">G1573*H1573</f>
        <v>27.367599599993966</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145255.26999999999</v>
      </c>
      <c r="D1582" s="7"/>
      <c r="E1582" s="7">
        <v>0</v>
      </c>
      <c r="F1582" s="7">
        <v>0</v>
      </c>
      <c r="G1582" s="8">
        <f t="shared" ref="G1582:G1686" si="70">B1582/1000*C1582</f>
        <v>145.25527</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1513076.27</v>
      </c>
      <c r="D1583" s="2">
        <v>0</v>
      </c>
      <c r="E1583" s="2">
        <v>0</v>
      </c>
      <c r="F1583" s="2">
        <v>0</v>
      </c>
      <c r="G1583" s="3">
        <f t="shared" si="70"/>
        <v>3026.15254</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1191966.1900000002</v>
      </c>
      <c r="D1585" s="2">
        <v>0</v>
      </c>
      <c r="E1585" s="2">
        <v>0</v>
      </c>
      <c r="F1585" s="2">
        <v>0</v>
      </c>
      <c r="G1585" s="3">
        <f t="shared" si="70"/>
        <v>4767.8647600000004</v>
      </c>
      <c r="H1585" s="3">
        <f t="shared" si="71"/>
        <v>0.19000000017695129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639123.47</v>
      </c>
      <c r="D1586" s="2">
        <v>0</v>
      </c>
      <c r="E1586" s="2">
        <v>0</v>
      </c>
      <c r="F1586" s="2">
        <v>0</v>
      </c>
      <c r="G1586" s="3">
        <f t="shared" si="70"/>
        <v>3195.61735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344328.45</v>
      </c>
      <c r="D1587" s="2">
        <v>0</v>
      </c>
      <c r="E1587" s="2">
        <v>0</v>
      </c>
      <c r="F1587" s="2">
        <v>0</v>
      </c>
      <c r="G1587" s="3">
        <f t="shared" si="70"/>
        <v>2065.9707000000003</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4317.04</v>
      </c>
      <c r="D1588" s="2">
        <v>0</v>
      </c>
      <c r="E1588" s="2">
        <v>0</v>
      </c>
      <c r="F1588" s="2">
        <v>0</v>
      </c>
      <c r="G1588" s="3">
        <f t="shared" si="70"/>
        <v>30.219280000000001</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21251.08</v>
      </c>
      <c r="D1589" s="2">
        <v>0</v>
      </c>
      <c r="E1589" s="2">
        <v>0</v>
      </c>
      <c r="F1589" s="2">
        <v>0</v>
      </c>
      <c r="G1589" s="3">
        <f t="shared" si="70"/>
        <v>170.00864000000001</v>
      </c>
      <c r="H1589" s="3">
        <f t="shared" si="71"/>
        <v>8.000000000174623E-2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7712.06</v>
      </c>
      <c r="D1590" s="2">
        <v>0</v>
      </c>
      <c r="E1590" s="2">
        <v>0</v>
      </c>
      <c r="F1590" s="2">
        <v>0</v>
      </c>
      <c r="G1590" s="3">
        <f>B1590/1000*C1590</f>
        <v>69.408540000000002</v>
      </c>
      <c r="H1590" s="3">
        <f>ABS(C1590-ROUND(C1590,0))</f>
        <v>6.0000000000400178E-2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46600.75</v>
      </c>
      <c r="D1591" s="2">
        <v>0</v>
      </c>
      <c r="E1591" s="2">
        <v>0</v>
      </c>
      <c r="F1591" s="2">
        <v>0</v>
      </c>
      <c r="G1591" s="3">
        <f t="shared" si="70"/>
        <v>466.00749999999999</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128633.34</v>
      </c>
      <c r="D1592" s="2">
        <v>0</v>
      </c>
      <c r="E1592" s="2">
        <v>0</v>
      </c>
      <c r="F1592" s="2">
        <v>0</v>
      </c>
      <c r="G1592" s="3">
        <f t="shared" si="70"/>
        <v>1414.9667399999998</v>
      </c>
      <c r="H1592" s="3">
        <f t="shared" si="71"/>
        <v>0.33999999999650754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294635.48</v>
      </c>
      <c r="D1594" s="2">
        <v>0</v>
      </c>
      <c r="E1594" s="2">
        <v>0</v>
      </c>
      <c r="F1594" s="2">
        <v>0</v>
      </c>
      <c r="G1594" s="3">
        <f t="shared" si="70"/>
        <v>3830.2612399999994</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10325.379999999999</v>
      </c>
      <c r="D1595" s="2">
        <v>0</v>
      </c>
      <c r="E1595" s="2">
        <v>0</v>
      </c>
      <c r="F1595" s="2">
        <v>0</v>
      </c>
      <c r="G1595" s="3">
        <f t="shared" si="70"/>
        <v>144.55531999999999</v>
      </c>
      <c r="H1595" s="3">
        <f t="shared" si="71"/>
        <v>0.37999999999919964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10325.379999999999</v>
      </c>
      <c r="D1599" s="2">
        <v>0</v>
      </c>
      <c r="E1599" s="2">
        <v>0</v>
      </c>
      <c r="F1599" s="2">
        <v>0</v>
      </c>
      <c r="G1599" s="3">
        <f t="shared" si="70"/>
        <v>185.85683999999998</v>
      </c>
      <c r="H1599" s="3">
        <f t="shared" si="71"/>
        <v>0.37999999999919964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16149.22</v>
      </c>
      <c r="D1601" s="2">
        <v>0</v>
      </c>
      <c r="E1601" s="2">
        <v>0</v>
      </c>
      <c r="F1601" s="2">
        <v>0</v>
      </c>
      <c r="G1601" s="3">
        <f>B1601/1000*C1601</f>
        <v>322.98439999999999</v>
      </c>
      <c r="H1601" s="3">
        <f>ABS(C1601-ROUND(C1601,0))</f>
        <v>0.21999999999934516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1404372.77</v>
      </c>
      <c r="D1602" s="2">
        <v>0</v>
      </c>
      <c r="E1602" s="2">
        <v>0</v>
      </c>
      <c r="F1602" s="2">
        <v>0</v>
      </c>
      <c r="G1602" s="3">
        <f t="shared" si="70"/>
        <v>29491.828170000001</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1179092.2200000002</v>
      </c>
      <c r="D1604" s="2">
        <v>0</v>
      </c>
      <c r="E1604" s="2">
        <v>0</v>
      </c>
      <c r="F1604" s="2">
        <v>0</v>
      </c>
      <c r="G1604" s="3">
        <f t="shared" si="70"/>
        <v>27119.121060000005</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632486.89</v>
      </c>
      <c r="D1605" s="2">
        <v>0</v>
      </c>
      <c r="E1605" s="2">
        <v>0</v>
      </c>
      <c r="F1605" s="2">
        <v>0</v>
      </c>
      <c r="G1605" s="3">
        <f t="shared" si="70"/>
        <v>15179.685360000001</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337424.24</v>
      </c>
      <c r="D1606" s="2">
        <v>0</v>
      </c>
      <c r="E1606" s="2">
        <v>0</v>
      </c>
      <c r="F1606" s="2">
        <v>0</v>
      </c>
      <c r="G1606" s="3">
        <f t="shared" si="70"/>
        <v>8435.6059999999998</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4124.0200000000004</v>
      </c>
      <c r="D1607" s="2">
        <v>0</v>
      </c>
      <c r="E1607" s="2">
        <v>0</v>
      </c>
      <c r="F1607" s="2">
        <v>0</v>
      </c>
      <c r="G1607" s="3">
        <f t="shared" si="70"/>
        <v>107.22452000000001</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21209.23</v>
      </c>
      <c r="D1608" s="2">
        <v>0</v>
      </c>
      <c r="E1608" s="2">
        <v>0</v>
      </c>
      <c r="F1608" s="2">
        <v>0</v>
      </c>
      <c r="G1608" s="3">
        <f t="shared" si="70"/>
        <v>572.64920999999993</v>
      </c>
      <c r="H1608" s="3">
        <f t="shared" si="71"/>
        <v>0.22999999999956344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7712.06</v>
      </c>
      <c r="D1609" s="2">
        <v>0</v>
      </c>
      <c r="E1609" s="2">
        <v>0</v>
      </c>
      <c r="F1609" s="2">
        <v>0</v>
      </c>
      <c r="G1609" s="3">
        <f>B1609/1000*C1609</f>
        <v>215.93768000000003</v>
      </c>
      <c r="H1609" s="3">
        <f>ABS(C1609-ROUND(C1609,0))</f>
        <v>6.0000000000400178E-2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47495.199999999997</v>
      </c>
      <c r="D1610" s="2">
        <v>0</v>
      </c>
      <c r="E1610" s="2">
        <v>0</v>
      </c>
      <c r="F1610" s="2">
        <v>0</v>
      </c>
      <c r="G1610" s="3">
        <f t="shared" si="70"/>
        <v>1377.3607999999999</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128633.34</v>
      </c>
      <c r="D1611" s="2">
        <v>0</v>
      </c>
      <c r="E1611" s="2">
        <v>0</v>
      </c>
      <c r="F1611" s="2">
        <v>0</v>
      </c>
      <c r="G1611" s="3">
        <f t="shared" si="70"/>
        <v>3859.0001999999999</v>
      </c>
      <c r="H1611" s="3">
        <f t="shared" si="71"/>
        <v>0.33999999999650754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7.24</v>
      </c>
      <c r="D1612" s="2">
        <v>0</v>
      </c>
      <c r="E1612" s="2">
        <v>0</v>
      </c>
      <c r="F1612" s="2">
        <v>0</v>
      </c>
      <c r="G1612" s="3">
        <f t="shared" si="70"/>
        <v>0.22444</v>
      </c>
      <c r="H1612" s="3">
        <f t="shared" si="71"/>
        <v>0.24000000000000021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199834</v>
      </c>
      <c r="D1613" s="2">
        <v>0</v>
      </c>
      <c r="E1613" s="2">
        <v>0</v>
      </c>
      <c r="F1613" s="2">
        <v>0</v>
      </c>
      <c r="G1613" s="3">
        <f t="shared" si="70"/>
        <v>6394.6880000000001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10325.4</v>
      </c>
      <c r="D1614" s="2">
        <v>0</v>
      </c>
      <c r="E1614" s="2">
        <v>0</v>
      </c>
      <c r="F1614" s="2">
        <v>0</v>
      </c>
      <c r="G1614" s="3">
        <f t="shared" si="70"/>
        <v>340.73820000000001</v>
      </c>
      <c r="H1614" s="3">
        <f t="shared" si="71"/>
        <v>0.3999999999996362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10325.4</v>
      </c>
      <c r="D1618" s="2">
        <v>0</v>
      </c>
      <c r="E1618" s="2">
        <v>0</v>
      </c>
      <c r="F1618" s="2">
        <v>0</v>
      </c>
      <c r="G1618" s="3">
        <f t="shared" si="70"/>
        <v>382.03979999999996</v>
      </c>
      <c r="H1618" s="3">
        <f t="shared" si="71"/>
        <v>0.3999999999996362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15121.15</v>
      </c>
      <c r="D1620" s="2">
        <v>0</v>
      </c>
      <c r="E1620" s="2">
        <v>0</v>
      </c>
      <c r="F1620" s="2">
        <v>0</v>
      </c>
      <c r="G1620" s="3">
        <f>B1620/1000*C1620</f>
        <v>589.72484999999995</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253958.77000000002</v>
      </c>
      <c r="D1621" s="2">
        <v>0</v>
      </c>
      <c r="E1621" s="2">
        <v>0</v>
      </c>
      <c r="F1621" s="2">
        <v>0</v>
      </c>
      <c r="G1621" s="3">
        <f t="shared" si="70"/>
        <v>10158.3508</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174258.76</v>
      </c>
      <c r="D1622" s="2">
        <v>0</v>
      </c>
      <c r="E1622" s="2">
        <v>0</v>
      </c>
      <c r="F1622" s="2">
        <v>0</v>
      </c>
      <c r="G1622" s="3">
        <f t="shared" si="70"/>
        <v>7144.6091600000009</v>
      </c>
      <c r="H1622" s="3">
        <f t="shared" si="71"/>
        <v>0.23999999999068677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58975.649999999994</v>
      </c>
      <c r="D1628" s="2">
        <v>0</v>
      </c>
      <c r="E1628" s="2">
        <v>0</v>
      </c>
      <c r="F1628" s="2">
        <v>0</v>
      </c>
      <c r="G1628" s="3">
        <f t="shared" si="70"/>
        <v>2771.8555499999998</v>
      </c>
      <c r="H1628" s="3">
        <f t="shared" si="71"/>
        <v>0.35000000000582077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57417.27</v>
      </c>
      <c r="D1634" s="2">
        <v>0</v>
      </c>
      <c r="E1634" s="2">
        <v>0</v>
      </c>
      <c r="F1634" s="2">
        <v>0</v>
      </c>
      <c r="G1634" s="3">
        <f t="shared" si="70"/>
        <v>3043.1153099999997</v>
      </c>
      <c r="H1634" s="3">
        <f t="shared" si="71"/>
        <v>0.26999999999679858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12948.55</v>
      </c>
      <c r="D1635" s="2">
        <v>0</v>
      </c>
      <c r="E1635" s="2">
        <v>0</v>
      </c>
      <c r="F1635" s="2">
        <v>0</v>
      </c>
      <c r="G1635" s="3">
        <f t="shared" si="70"/>
        <v>699.22169999999994</v>
      </c>
      <c r="H1635" s="3">
        <f t="shared" si="71"/>
        <v>0.4500000000007276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4649.45</v>
      </c>
      <c r="D1636" s="2">
        <v>0</v>
      </c>
      <c r="E1636" s="2">
        <v>0</v>
      </c>
      <c r="F1636" s="2">
        <v>0</v>
      </c>
      <c r="G1636" s="3">
        <f t="shared" si="70"/>
        <v>255.71975</v>
      </c>
      <c r="H1636" s="3">
        <f t="shared" si="71"/>
        <v>0.4499999999998181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39819.269999999997</v>
      </c>
      <c r="D1637" s="2">
        <v>0</v>
      </c>
      <c r="E1637" s="2">
        <v>0</v>
      </c>
      <c r="F1637" s="2">
        <v>0</v>
      </c>
      <c r="G1637" s="3">
        <f t="shared" si="70"/>
        <v>2229.8791200000001</v>
      </c>
      <c r="H1637" s="3">
        <f t="shared" si="71"/>
        <v>0.26999999999679858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866.28</v>
      </c>
      <c r="D1644" s="2">
        <v>0</v>
      </c>
      <c r="E1644" s="2">
        <v>0</v>
      </c>
      <c r="F1644" s="2">
        <v>0</v>
      </c>
      <c r="G1644" s="3">
        <f t="shared" si="70"/>
        <v>54.57564</v>
      </c>
      <c r="H1644" s="3">
        <f t="shared" si="71"/>
        <v>0.27999999999997272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866.28</v>
      </c>
      <c r="D1645" s="2">
        <v>0</v>
      </c>
      <c r="E1645" s="2">
        <v>0</v>
      </c>
      <c r="F1645" s="2">
        <v>0</v>
      </c>
      <c r="G1645" s="3">
        <f t="shared" si="70"/>
        <v>55.441919999999996</v>
      </c>
      <c r="H1645" s="3">
        <f t="shared" si="71"/>
        <v>0.27999999999997272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692.1</v>
      </c>
      <c r="D1654" s="2">
        <v>0</v>
      </c>
      <c r="E1654" s="2">
        <v>0</v>
      </c>
      <c r="F1654" s="2">
        <v>0</v>
      </c>
      <c r="G1654" s="3">
        <f t="shared" si="70"/>
        <v>50.523299999999999</v>
      </c>
      <c r="H1654" s="3">
        <f t="shared" si="71"/>
        <v>0.10000000000002274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692.1</v>
      </c>
      <c r="D1655" s="2">
        <v>0</v>
      </c>
      <c r="E1655" s="2">
        <v>0</v>
      </c>
      <c r="F1655" s="2">
        <v>0</v>
      </c>
      <c r="G1655" s="3">
        <f t="shared" si="70"/>
        <v>51.215400000000002</v>
      </c>
      <c r="H1655" s="3">
        <f t="shared" si="71"/>
        <v>0.10000000000002274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115283.11</v>
      </c>
      <c r="D1669" s="2">
        <v>0</v>
      </c>
      <c r="E1669" s="2">
        <v>0</v>
      </c>
      <c r="F1669" s="2">
        <v>0</v>
      </c>
      <c r="G1669" s="3">
        <f t="shared" si="70"/>
        <v>10144.91368</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99898.26</v>
      </c>
      <c r="D1670" s="2">
        <v>0</v>
      </c>
      <c r="E1670" s="2">
        <v>0</v>
      </c>
      <c r="F1670" s="2">
        <v>0</v>
      </c>
      <c r="G1670" s="3">
        <f t="shared" si="70"/>
        <v>8890.9451399999998</v>
      </c>
      <c r="H1670" s="3">
        <f t="shared" si="71"/>
        <v>0.25999999999476131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3640</v>
      </c>
      <c r="D1671" s="2">
        <v>0</v>
      </c>
      <c r="E1671" s="2">
        <v>0</v>
      </c>
      <c r="F1671" s="2">
        <v>0</v>
      </c>
      <c r="G1671" s="3">
        <f t="shared" si="70"/>
        <v>327.59999999999997</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11744.85</v>
      </c>
      <c r="D1672" s="2">
        <v>0</v>
      </c>
      <c r="E1672" s="2">
        <v>0</v>
      </c>
      <c r="F1672" s="2">
        <v>0</v>
      </c>
      <c r="G1672" s="3">
        <f t="shared" si="70"/>
        <v>1068.78135</v>
      </c>
      <c r="H1672" s="3">
        <f t="shared" si="71"/>
        <v>0.1499999999996362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79700.009999999995</v>
      </c>
      <c r="D1681" s="2">
        <v>0</v>
      </c>
      <c r="E1681" s="2">
        <v>0</v>
      </c>
      <c r="F1681" s="2">
        <v>0</v>
      </c>
      <c r="G1681" s="3">
        <f t="shared" si="70"/>
        <v>7970.0010000000002</v>
      </c>
      <c r="H1681" s="3">
        <f t="shared" si="71"/>
        <v>9.9999999947613105E-3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72469.58</v>
      </c>
      <c r="D1683" s="2">
        <v>0</v>
      </c>
      <c r="E1683" s="2">
        <v>0</v>
      </c>
      <c r="F1683" s="2">
        <v>0</v>
      </c>
      <c r="G1683" s="3">
        <f t="shared" si="70"/>
        <v>7391.8971599999995</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3980</v>
      </c>
      <c r="D1684" s="2">
        <v>0</v>
      </c>
      <c r="E1684" s="2">
        <v>0</v>
      </c>
      <c r="F1684" s="2">
        <v>0</v>
      </c>
      <c r="G1684" s="3">
        <f t="shared" si="70"/>
        <v>409.94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3250.43</v>
      </c>
      <c r="D1686" s="14">
        <v>0</v>
      </c>
      <c r="E1686" s="14">
        <v>0</v>
      </c>
      <c r="F1686" s="14">
        <v>0</v>
      </c>
      <c r="G1686" s="15">
        <f t="shared" si="70"/>
        <v>341.29514999999998</v>
      </c>
      <c r="H1686" s="15">
        <f t="shared" si="71"/>
        <v>0.42999999999983629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36532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1435029.07</v>
      </c>
      <c r="I17" s="275">
        <f>'PR-RAS'!E6</f>
        <v>1222983.4300000002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961203.34999999974</v>
      </c>
      <c r="I18" s="275">
        <f>'PR-RAS'!E152</f>
        <v>1204301.3600000001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114777.70000000049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106895.05999999991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4683401.82</v>
      </c>
      <c r="I22" s="275">
        <f>BILANCA!E7</f>
        <v>4977801.5999999987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313893.28000000003</v>
      </c>
      <c r="I23" s="275">
        <f>BILANCA!E69</f>
        <v>223637.80999999997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145255.26999999999</v>
      </c>
      <c r="I24" s="275">
        <f>BILANCA!E177</f>
        <v>253958.77000000002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4852039.83</v>
      </c>
      <c r="I25" s="275">
        <f>BILANCA!E251</f>
        <v>4947480.6399999987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291320</v>
      </c>
      <c r="I27" s="275">
        <f>'RAS-funkcijski'!E5</f>
        <v>352987.24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93272.28</v>
      </c>
      <c r="I28" s="275">
        <f>'RAS-funkcijski'!E35</f>
        <v>141417.18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73776.649999999994</v>
      </c>
      <c r="I30" s="275">
        <f>'RAS-funkcijski'!E114</f>
        <v>108761.48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1314667.3999999999</v>
      </c>
      <c r="I31" s="275">
        <f>'RAS-funkcijski'!E141</f>
        <v>1499932.71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2303.67</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145255.26999999999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253958.77000000002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174258.76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79700.009999999995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5" sqref="E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1435029.07</v>
      </c>
      <c r="E6" s="60">
        <f>E7+E43+E49+E82+E106+E125+E134+E140</f>
        <v>1222983.4300000002</v>
      </c>
      <c r="F6" s="45">
        <f t="shared" ref="F6:F132" si="0">IF(D6&lt;&gt;0,IF(E6/D6&gt;=100,"&gt;&gt;100",E6/D6*100),"-")</f>
        <v>85.223599686381277</v>
      </c>
    </row>
    <row r="7" spans="1:24" ht="12.75" customHeight="1" x14ac:dyDescent="0.2">
      <c r="A7" s="63">
        <v>61</v>
      </c>
      <c r="B7" s="220" t="s">
        <v>17</v>
      </c>
      <c r="C7" s="247" t="s">
        <v>18</v>
      </c>
      <c r="D7" s="60">
        <f>D8+D17+D23+D29+D36+D39</f>
        <v>252988.28999999998</v>
      </c>
      <c r="E7" s="60">
        <f>E8+E17+E23+E29+E36+E39</f>
        <v>261484.21000000002</v>
      </c>
      <c r="F7" s="45">
        <f t="shared" si="0"/>
        <v>103.35822658036862</v>
      </c>
    </row>
    <row r="8" spans="1:24" ht="12.75" customHeight="1" x14ac:dyDescent="0.2">
      <c r="A8" s="63">
        <v>611</v>
      </c>
      <c r="B8" s="220" t="s">
        <v>19</v>
      </c>
      <c r="C8" s="247" t="s">
        <v>20</v>
      </c>
      <c r="D8" s="60">
        <f>SUM(D9:D14)-D15-D16</f>
        <v>241731.43</v>
      </c>
      <c r="E8" s="60">
        <f>SUM(E9:E14)-E15-E16</f>
        <v>239377.63000000003</v>
      </c>
      <c r="F8" s="45">
        <f t="shared" si="0"/>
        <v>99.026274738042972</v>
      </c>
    </row>
    <row r="9" spans="1:24" ht="12.75" customHeight="1" x14ac:dyDescent="0.2">
      <c r="A9" s="63">
        <v>6111</v>
      </c>
      <c r="B9" s="65" t="s">
        <v>21</v>
      </c>
      <c r="C9" s="247" t="s">
        <v>22</v>
      </c>
      <c r="D9" s="194">
        <v>241731.43</v>
      </c>
      <c r="E9" s="194">
        <v>233495.71</v>
      </c>
      <c r="F9" s="45">
        <f t="shared" si="0"/>
        <v>96.593028883335535</v>
      </c>
    </row>
    <row r="10" spans="1:24" ht="12.75" customHeight="1" x14ac:dyDescent="0.2">
      <c r="A10" s="63">
        <v>6112</v>
      </c>
      <c r="B10" s="65" t="s">
        <v>23</v>
      </c>
      <c r="C10" s="247" t="s">
        <v>24</v>
      </c>
      <c r="D10" s="194">
        <v>0</v>
      </c>
      <c r="E10" s="194">
        <v>26109.95</v>
      </c>
      <c r="F10" s="45" t="str">
        <f t="shared" si="0"/>
        <v>-</v>
      </c>
    </row>
    <row r="11" spans="1:24" ht="12.75" customHeight="1" x14ac:dyDescent="0.2">
      <c r="A11" s="63">
        <v>6113</v>
      </c>
      <c r="B11" s="65" t="s">
        <v>25</v>
      </c>
      <c r="C11" s="247" t="s">
        <v>26</v>
      </c>
      <c r="D11" s="194">
        <v>0</v>
      </c>
      <c r="E11" s="194">
        <v>18598.18</v>
      </c>
      <c r="F11" s="45" t="str">
        <f t="shared" si="0"/>
        <v>-</v>
      </c>
    </row>
    <row r="12" spans="1:24" ht="12.75" customHeight="1" x14ac:dyDescent="0.2">
      <c r="A12" s="63">
        <v>6114</v>
      </c>
      <c r="B12" s="65" t="s">
        <v>27</v>
      </c>
      <c r="C12" s="247" t="s">
        <v>28</v>
      </c>
      <c r="D12" s="194">
        <v>0</v>
      </c>
      <c r="E12" s="194">
        <v>2698.87</v>
      </c>
      <c r="F12" s="45" t="str">
        <f t="shared" si="0"/>
        <v>-</v>
      </c>
    </row>
    <row r="13" spans="1:24" ht="12.75" customHeight="1" x14ac:dyDescent="0.2">
      <c r="A13" s="63">
        <v>6115</v>
      </c>
      <c r="B13" s="65" t="s">
        <v>29</v>
      </c>
      <c r="C13" s="247" t="s">
        <v>30</v>
      </c>
      <c r="D13" s="194">
        <v>0</v>
      </c>
      <c r="E13" s="194">
        <v>10839.01</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52364.09</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9803.52</v>
      </c>
      <c r="E23" s="60">
        <f t="shared" si="2"/>
        <v>20815.719999999998</v>
      </c>
      <c r="F23" s="45">
        <f t="shared" si="0"/>
        <v>212.32904099751923</v>
      </c>
    </row>
    <row r="24" spans="1:6" ht="12.75" customHeight="1" x14ac:dyDescent="0.2">
      <c r="A24" s="63">
        <v>6131</v>
      </c>
      <c r="B24" s="65" t="s">
        <v>51</v>
      </c>
      <c r="C24" s="247" t="s">
        <v>52</v>
      </c>
      <c r="D24" s="194">
        <v>1022.85</v>
      </c>
      <c r="E24" s="194">
        <v>2644.87</v>
      </c>
      <c r="F24" s="45">
        <f t="shared" si="0"/>
        <v>258.57848169330788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8780.67</v>
      </c>
      <c r="E27" s="194">
        <v>18170.849999999999</v>
      </c>
      <c r="F27" s="45">
        <f t="shared" si="0"/>
        <v>206.94149763059082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1453.34</v>
      </c>
      <c r="E29" s="60">
        <f>SUM(E30:E35)</f>
        <v>1290.8599999999999</v>
      </c>
      <c r="F29" s="45">
        <f t="shared" si="0"/>
        <v>88.820234769565275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1453.34</v>
      </c>
      <c r="E31" s="194">
        <v>1290.8599999999999</v>
      </c>
      <c r="F31" s="45">
        <f t="shared" si="0"/>
        <v>88.820234769565275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940513.81</v>
      </c>
      <c r="E49" s="60">
        <f>E50+E53+E58+E61+E64+E68+E71+E74+E77</f>
        <v>748494.38</v>
      </c>
      <c r="F49" s="45">
        <f t="shared" si="0"/>
        <v>79.583560819803381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485826.51</v>
      </c>
      <c r="E58" s="60">
        <f t="shared" si="9"/>
        <v>241532.86</v>
      </c>
      <c r="F58" s="45">
        <f t="shared" si="0"/>
        <v>49.715866678415715</v>
      </c>
    </row>
    <row r="59" spans="1:6" ht="24" x14ac:dyDescent="0.2">
      <c r="A59" s="63">
        <v>6331</v>
      </c>
      <c r="B59" s="65" t="s">
        <v>121</v>
      </c>
      <c r="C59" s="247" t="s">
        <v>122</v>
      </c>
      <c r="D59" s="194">
        <v>299559.96999999997</v>
      </c>
      <c r="E59" s="194">
        <v>144437.16</v>
      </c>
      <c r="F59" s="45">
        <f t="shared" si="0"/>
        <v>48.216442270307354</v>
      </c>
    </row>
    <row r="60" spans="1:6" ht="24" x14ac:dyDescent="0.2">
      <c r="A60" s="63">
        <v>6332</v>
      </c>
      <c r="B60" s="65" t="s">
        <v>123</v>
      </c>
      <c r="C60" s="247" t="s">
        <v>124</v>
      </c>
      <c r="D60" s="194">
        <v>186266.54</v>
      </c>
      <c r="E60" s="194">
        <v>97095.7</v>
      </c>
      <c r="F60" s="45">
        <f t="shared" si="0"/>
        <v>52.12729027983233</v>
      </c>
    </row>
    <row r="61" spans="1:6" ht="12.75" customHeight="1" x14ac:dyDescent="0.2">
      <c r="A61" s="63">
        <v>634</v>
      </c>
      <c r="B61" s="65" t="s">
        <v>125</v>
      </c>
      <c r="C61" s="247" t="s">
        <v>126</v>
      </c>
      <c r="D61" s="60">
        <f t="shared" ref="D61:E61" si="10">SUM(D62:D63)</f>
        <v>58447.360000000001</v>
      </c>
      <c r="E61" s="60">
        <f t="shared" si="10"/>
        <v>19911.870000000003</v>
      </c>
      <c r="F61" s="45">
        <f t="shared" si="0"/>
        <v>34.068040027813069</v>
      </c>
    </row>
    <row r="62" spans="1:6" ht="12.75" customHeight="1" x14ac:dyDescent="0.2">
      <c r="A62" s="63">
        <v>6341</v>
      </c>
      <c r="B62" s="65" t="s">
        <v>127</v>
      </c>
      <c r="C62" s="247" t="s">
        <v>128</v>
      </c>
      <c r="D62" s="194">
        <v>15433.92</v>
      </c>
      <c r="E62" s="194">
        <v>14111.87</v>
      </c>
      <c r="F62" s="45">
        <f t="shared" si="0"/>
        <v>91.434126910078589</v>
      </c>
    </row>
    <row r="63" spans="1:6" ht="12.75" customHeight="1" x14ac:dyDescent="0.2">
      <c r="A63" s="63">
        <v>6342</v>
      </c>
      <c r="B63" s="65" t="s">
        <v>129</v>
      </c>
      <c r="C63" s="247" t="s">
        <v>130</v>
      </c>
      <c r="D63" s="194">
        <v>43013.440000000002</v>
      </c>
      <c r="E63" s="194">
        <v>5800</v>
      </c>
      <c r="F63" s="45">
        <f t="shared" si="0"/>
        <v>13.484157509838784</v>
      </c>
    </row>
    <row r="64" spans="1:6" ht="24" x14ac:dyDescent="0.2">
      <c r="A64" s="63">
        <v>635</v>
      </c>
      <c r="B64" s="65" t="s">
        <v>131</v>
      </c>
      <c r="C64" s="247" t="s">
        <v>132</v>
      </c>
      <c r="D64" s="60">
        <f>SUM(D65:D67)</f>
        <v>0</v>
      </c>
      <c r="E64" s="60">
        <f>SUM(E65:E67)</f>
        <v>257909.02</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257909.02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396239.94</v>
      </c>
      <c r="E74" s="60">
        <f t="shared" si="13"/>
        <v>229140.63</v>
      </c>
      <c r="F74" s="45">
        <f t="shared" si="0"/>
        <v>57.828756485275058</v>
      </c>
    </row>
    <row r="75" spans="1:6" ht="12.75" customHeight="1" x14ac:dyDescent="0.2">
      <c r="A75" s="63" t="s">
        <v>153</v>
      </c>
      <c r="B75" s="65" t="s">
        <v>154</v>
      </c>
      <c r="C75" s="247" t="s">
        <v>153</v>
      </c>
      <c r="D75" s="194">
        <v>382983.6</v>
      </c>
      <c r="E75" s="194">
        <v>229140.63</v>
      </c>
      <c r="F75" s="45">
        <f t="shared" si="0"/>
        <v>59.830402659539473</v>
      </c>
    </row>
    <row r="76" spans="1:6" ht="12.75" customHeight="1" x14ac:dyDescent="0.2">
      <c r="A76" s="63" t="s">
        <v>155</v>
      </c>
      <c r="B76" s="65" t="s">
        <v>156</v>
      </c>
      <c r="C76" s="247" t="s">
        <v>155</v>
      </c>
      <c r="D76" s="194">
        <v>13256.34</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65498.94</v>
      </c>
      <c r="E82" s="60">
        <f t="shared" si="15"/>
        <v>66935.8</v>
      </c>
      <c r="F82" s="45">
        <f t="shared" si="0"/>
        <v>102.19371489065318</v>
      </c>
    </row>
    <row r="83" spans="1:6" ht="12.75" customHeight="1" x14ac:dyDescent="0.2">
      <c r="A83" s="63">
        <v>641</v>
      </c>
      <c r="B83" s="64" t="s">
        <v>169</v>
      </c>
      <c r="C83" s="247" t="s">
        <v>170</v>
      </c>
      <c r="D83" s="60">
        <f t="shared" ref="D83:E83" si="16">SUM(D84:D90)</f>
        <v>57.67</v>
      </c>
      <c r="E83" s="60">
        <f t="shared" si="16"/>
        <v>40.6</v>
      </c>
      <c r="F83" s="45">
        <f t="shared" si="0"/>
        <v>70.400554881220728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57.67</v>
      </c>
      <c r="E85" s="194">
        <v>38.29</v>
      </c>
      <c r="F85" s="45">
        <f t="shared" si="0"/>
        <v>66.395006069013348</v>
      </c>
    </row>
    <row r="86" spans="1:6" ht="12.75" customHeight="1" x14ac:dyDescent="0.2">
      <c r="A86" s="63">
        <v>6414</v>
      </c>
      <c r="B86" s="64" t="s">
        <v>175</v>
      </c>
      <c r="C86" s="247" t="s">
        <v>176</v>
      </c>
      <c r="D86" s="194">
        <v>0</v>
      </c>
      <c r="E86" s="194">
        <v>2.31</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65441.270000000004</v>
      </c>
      <c r="E91" s="60">
        <f t="shared" si="17"/>
        <v>66895.199999999997</v>
      </c>
      <c r="F91" s="45">
        <f t="shared" si="0"/>
        <v>102.22173255500695</v>
      </c>
    </row>
    <row r="92" spans="1:6" ht="12.75" customHeight="1" x14ac:dyDescent="0.2">
      <c r="A92" s="63">
        <v>6421</v>
      </c>
      <c r="B92" s="64" t="s">
        <v>187</v>
      </c>
      <c r="C92" s="247" t="s">
        <v>188</v>
      </c>
      <c r="D92" s="194">
        <v>1684.15</v>
      </c>
      <c r="E92" s="194">
        <v>14745.45</v>
      </c>
      <c r="F92" s="45">
        <f t="shared" si="0"/>
        <v>875.54255856069824</v>
      </c>
    </row>
    <row r="93" spans="1:6" ht="12.75" customHeight="1" x14ac:dyDescent="0.2">
      <c r="A93" s="63">
        <v>6422</v>
      </c>
      <c r="B93" s="64" t="s">
        <v>189</v>
      </c>
      <c r="C93" s="247" t="s">
        <v>190</v>
      </c>
      <c r="D93" s="194">
        <v>40650.959999999999</v>
      </c>
      <c r="E93" s="194">
        <v>52149.75</v>
      </c>
      <c r="F93" s="45">
        <f t="shared" si="0"/>
        <v>128.2866382491336</v>
      </c>
    </row>
    <row r="94" spans="1:6" ht="12.75" customHeight="1" x14ac:dyDescent="0.2">
      <c r="A94" s="63">
        <v>6423</v>
      </c>
      <c r="B94" s="64" t="s">
        <v>191</v>
      </c>
      <c r="C94" s="247" t="s">
        <v>192</v>
      </c>
      <c r="D94" s="194">
        <v>23106.16</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125479.59</v>
      </c>
      <c r="E106" s="60">
        <f>E107+E112+E120+E124</f>
        <v>98566.26</v>
      </c>
      <c r="F106" s="45">
        <f t="shared" si="0"/>
        <v>78.551627400121404</v>
      </c>
    </row>
    <row r="107" spans="1:6" ht="12.75" customHeight="1" x14ac:dyDescent="0.2">
      <c r="A107" s="63">
        <v>651</v>
      </c>
      <c r="B107" s="64" t="s">
        <v>217</v>
      </c>
      <c r="C107" s="247" t="s">
        <v>218</v>
      </c>
      <c r="D107" s="60">
        <f t="shared" ref="D107:E107" si="19">SUM(D108:D111)</f>
        <v>5569.19</v>
      </c>
      <c r="E107" s="60">
        <f t="shared" si="19"/>
        <v>5375.21</v>
      </c>
      <c r="F107" s="45">
        <f t="shared" si="0"/>
        <v>96.516908203886032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5568.37</v>
      </c>
      <c r="E109" s="194">
        <v>5373.57</v>
      </c>
      <c r="F109" s="45">
        <f t="shared" si="0"/>
        <v>96.501669249708627</v>
      </c>
    </row>
    <row r="110" spans="1:6" ht="12.75" customHeight="1" x14ac:dyDescent="0.2">
      <c r="A110" s="63">
        <v>6513</v>
      </c>
      <c r="B110" s="64" t="s">
        <v>223</v>
      </c>
      <c r="C110" s="247" t="s">
        <v>224</v>
      </c>
      <c r="D110" s="194">
        <v>0.82</v>
      </c>
      <c r="E110" s="194">
        <v>1.64</v>
      </c>
      <c r="F110" s="45">
        <f t="shared" si="0"/>
        <v>200</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41879.35</v>
      </c>
      <c r="E112" s="60">
        <f t="shared" si="20"/>
        <v>717.09</v>
      </c>
      <c r="F112" s="45">
        <f t="shared" si="0"/>
        <v>1.7122758591047857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41879.35</v>
      </c>
      <c r="E117" s="194">
        <v>717.09</v>
      </c>
      <c r="F117" s="45">
        <f t="shared" si="0"/>
        <v>1.7122758591047857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78031.05</v>
      </c>
      <c r="E120" s="60">
        <f t="shared" si="21"/>
        <v>92473.959999999992</v>
      </c>
      <c r="F120" s="45">
        <f t="shared" si="0"/>
        <v>118.50918320335302</v>
      </c>
    </row>
    <row r="121" spans="1:6" ht="12.75" customHeight="1" x14ac:dyDescent="0.2">
      <c r="A121" s="63">
        <v>6531</v>
      </c>
      <c r="B121" s="64" t="s">
        <v>245</v>
      </c>
      <c r="C121" s="247" t="s">
        <v>246</v>
      </c>
      <c r="D121" s="194">
        <v>183.75</v>
      </c>
      <c r="E121" s="194">
        <v>12408.9</v>
      </c>
      <c r="F121" s="45">
        <f t="shared" si="0"/>
        <v>6753.142857142856</v>
      </c>
    </row>
    <row r="122" spans="1:6" ht="12.75" customHeight="1" x14ac:dyDescent="0.2">
      <c r="A122" s="63">
        <v>6532</v>
      </c>
      <c r="B122" s="64" t="s">
        <v>247</v>
      </c>
      <c r="C122" s="247" t="s">
        <v>248</v>
      </c>
      <c r="D122" s="194">
        <v>77847.3</v>
      </c>
      <c r="E122" s="194">
        <v>80065.06</v>
      </c>
      <c r="F122" s="45">
        <f t="shared" si="0"/>
        <v>102.84885924110405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26594</v>
      </c>
      <c r="E125" s="60">
        <f t="shared" si="22"/>
        <v>24148</v>
      </c>
      <c r="F125" s="45">
        <f t="shared" si="0"/>
        <v>90.802436639843577</v>
      </c>
    </row>
    <row r="126" spans="1:6" ht="12.75" customHeight="1" x14ac:dyDescent="0.2">
      <c r="A126" s="63">
        <v>661</v>
      </c>
      <c r="B126" s="65" t="s">
        <v>255</v>
      </c>
      <c r="C126" s="247" t="s">
        <v>256</v>
      </c>
      <c r="D126" s="60">
        <f t="shared" ref="D126:E126" si="23">SUM(D127:D128)</f>
        <v>12444</v>
      </c>
      <c r="E126" s="60">
        <f t="shared" si="23"/>
        <v>19648</v>
      </c>
      <c r="F126" s="45">
        <f t="shared" si="0"/>
        <v>157.89135326261652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12444</v>
      </c>
      <c r="E128" s="194">
        <v>19648</v>
      </c>
      <c r="F128" s="45">
        <f t="shared" si="0"/>
        <v>157.89135326261652</v>
      </c>
    </row>
    <row r="129" spans="1:6" ht="36" x14ac:dyDescent="0.2">
      <c r="A129" s="63">
        <v>663</v>
      </c>
      <c r="B129" s="182" t="s">
        <v>261</v>
      </c>
      <c r="C129" s="247" t="s">
        <v>262</v>
      </c>
      <c r="D129" s="60">
        <f t="shared" ref="D129:E129" si="24">SUM(D130:D133)</f>
        <v>14150</v>
      </c>
      <c r="E129" s="60">
        <f t="shared" si="24"/>
        <v>4500</v>
      </c>
      <c r="F129" s="45">
        <f t="shared" si="0"/>
        <v>31.802120141342755</v>
      </c>
    </row>
    <row r="130" spans="1:6" ht="12.75" customHeight="1" x14ac:dyDescent="0.2">
      <c r="A130" s="63">
        <v>6631</v>
      </c>
      <c r="B130" s="65" t="s">
        <v>263</v>
      </c>
      <c r="C130" s="247" t="s">
        <v>264</v>
      </c>
      <c r="D130" s="194">
        <v>14150</v>
      </c>
      <c r="E130" s="194">
        <v>4500</v>
      </c>
      <c r="F130" s="45">
        <f t="shared" si="0"/>
        <v>31.802120141342755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23954.44</v>
      </c>
      <c r="E140" s="60">
        <f t="shared" si="28"/>
        <v>23354.78</v>
      </c>
      <c r="F140" s="45">
        <f t="shared" si="26"/>
        <v>97.496664501445238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23954.44</v>
      </c>
      <c r="E151" s="194">
        <v>23354.78</v>
      </c>
      <c r="F151" s="45">
        <f t="shared" si="26"/>
        <v>97.496664501445238</v>
      </c>
    </row>
    <row r="152" spans="1:6" ht="12.75" customHeight="1" x14ac:dyDescent="0.2">
      <c r="A152" s="63">
        <v>3</v>
      </c>
      <c r="B152" s="64" t="s">
        <v>307</v>
      </c>
      <c r="C152" s="247" t="s">
        <v>13</v>
      </c>
      <c r="D152" s="60">
        <f>D153+D164+D202+D221+D230+D262+D273</f>
        <v>961203.34999999974</v>
      </c>
      <c r="E152" s="60">
        <f>E153+E164+E202+E221+E230+E262+E273</f>
        <v>1204301.3600000001</v>
      </c>
      <c r="F152" s="45">
        <f t="shared" si="26"/>
        <v>125.29100736072137</v>
      </c>
    </row>
    <row r="153" spans="1:6" ht="12.75" customHeight="1" x14ac:dyDescent="0.2">
      <c r="A153" s="63">
        <v>31</v>
      </c>
      <c r="B153" s="64" t="s">
        <v>308</v>
      </c>
      <c r="C153" s="247" t="s">
        <v>309</v>
      </c>
      <c r="D153" s="60">
        <f t="shared" ref="D153:E153" si="30">D154+D159+D160</f>
        <v>438391.93999999994</v>
      </c>
      <c r="E153" s="60">
        <f t="shared" si="30"/>
        <v>650381.96</v>
      </c>
      <c r="F153" s="45">
        <f t="shared" si="26"/>
        <v>148.35627680563655</v>
      </c>
    </row>
    <row r="154" spans="1:6" ht="12.75" customHeight="1" x14ac:dyDescent="0.2">
      <c r="A154" s="63">
        <v>311</v>
      </c>
      <c r="B154" s="64" t="s">
        <v>310</v>
      </c>
      <c r="C154" s="247" t="s">
        <v>311</v>
      </c>
      <c r="D154" s="60">
        <f t="shared" ref="D154:E154" si="31">SUM(D155:D158)</f>
        <v>360049.44</v>
      </c>
      <c r="E154" s="60">
        <f t="shared" si="31"/>
        <v>540632.71</v>
      </c>
      <c r="F154" s="45">
        <f t="shared" si="26"/>
        <v>150.15513147305546</v>
      </c>
    </row>
    <row r="155" spans="1:6" ht="12.75" customHeight="1" x14ac:dyDescent="0.2">
      <c r="A155" s="63">
        <v>3111</v>
      </c>
      <c r="B155" s="64" t="s">
        <v>312</v>
      </c>
      <c r="C155" s="247" t="s">
        <v>313</v>
      </c>
      <c r="D155" s="194">
        <v>360049.44</v>
      </c>
      <c r="E155" s="194">
        <v>540632.71</v>
      </c>
      <c r="F155" s="45">
        <f t="shared" si="26"/>
        <v>150.15513147305546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22079.16</v>
      </c>
      <c r="E159" s="194">
        <v>26099.24</v>
      </c>
      <c r="F159" s="45">
        <f t="shared" si="26"/>
        <v>118.20757673752082</v>
      </c>
    </row>
    <row r="160" spans="1:6" ht="12.75" customHeight="1" x14ac:dyDescent="0.2">
      <c r="A160" s="63">
        <v>313</v>
      </c>
      <c r="B160" s="65" t="s">
        <v>322</v>
      </c>
      <c r="C160" s="247" t="s">
        <v>323</v>
      </c>
      <c r="D160" s="60">
        <f t="shared" ref="D160:E160" si="32">SUM(D161:D163)</f>
        <v>56263.34</v>
      </c>
      <c r="E160" s="60">
        <f t="shared" si="32"/>
        <v>83650.009999999995</v>
      </c>
      <c r="F160" s="45">
        <f t="shared" si="26"/>
        <v>148.67586958044083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56263.34</v>
      </c>
      <c r="E162" s="194">
        <v>83650.009999999995</v>
      </c>
      <c r="F162" s="45">
        <f t="shared" si="26"/>
        <v>148.67586958044083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346729.37999999995</v>
      </c>
      <c r="E164" s="60">
        <f>E165+E170+E178+E188+E189+E194</f>
        <v>344862.48000000004</v>
      </c>
      <c r="F164" s="45">
        <f t="shared" si="26"/>
        <v>99.461568558164899</v>
      </c>
    </row>
    <row r="165" spans="1:6" ht="12.75" customHeight="1" x14ac:dyDescent="0.2">
      <c r="A165" s="63">
        <v>321</v>
      </c>
      <c r="B165" s="64" t="s">
        <v>332</v>
      </c>
      <c r="C165" s="247" t="s">
        <v>333</v>
      </c>
      <c r="D165" s="60">
        <f t="shared" ref="D165:E165" si="33">SUM(D166:D169)</f>
        <v>7972.83</v>
      </c>
      <c r="E165" s="60">
        <f t="shared" si="33"/>
        <v>5457.1399999999994</v>
      </c>
      <c r="F165" s="45">
        <f t="shared" si="26"/>
        <v>68.446712146126274</v>
      </c>
    </row>
    <row r="166" spans="1:6" ht="12.75" customHeight="1" x14ac:dyDescent="0.2">
      <c r="A166" s="63">
        <v>3211</v>
      </c>
      <c r="B166" s="64" t="s">
        <v>334</v>
      </c>
      <c r="C166" s="247" t="s">
        <v>335</v>
      </c>
      <c r="D166" s="194">
        <v>1547.82</v>
      </c>
      <c r="E166" s="194">
        <v>718.78</v>
      </c>
      <c r="F166" s="45">
        <f t="shared" si="26"/>
        <v>46.438216330064222</v>
      </c>
    </row>
    <row r="167" spans="1:6" ht="12.75" customHeight="1" x14ac:dyDescent="0.2">
      <c r="A167" s="63">
        <v>3212</v>
      </c>
      <c r="B167" s="64" t="s">
        <v>336</v>
      </c>
      <c r="C167" s="247" t="s">
        <v>337</v>
      </c>
      <c r="D167" s="194">
        <v>5782.51</v>
      </c>
      <c r="E167" s="194">
        <v>4738.3599999999997</v>
      </c>
      <c r="F167" s="45">
        <f t="shared" si="26"/>
        <v>81.942962485149167</v>
      </c>
    </row>
    <row r="168" spans="1:6" ht="12.75" customHeight="1" x14ac:dyDescent="0.2">
      <c r="A168" s="63">
        <v>3213</v>
      </c>
      <c r="B168" s="64" t="s">
        <v>338</v>
      </c>
      <c r="C168" s="247" t="s">
        <v>339</v>
      </c>
      <c r="D168" s="194">
        <v>642.5</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148718.15</v>
      </c>
      <c r="E170" s="60">
        <f t="shared" si="34"/>
        <v>77574.7</v>
      </c>
      <c r="F170" s="45">
        <f t="shared" si="26"/>
        <v>52.162227676984955</v>
      </c>
    </row>
    <row r="171" spans="1:6" ht="12.75" customHeight="1" x14ac:dyDescent="0.2">
      <c r="A171" s="63">
        <v>3221</v>
      </c>
      <c r="B171" s="64" t="s">
        <v>344</v>
      </c>
      <c r="C171" s="247" t="s">
        <v>345</v>
      </c>
      <c r="D171" s="194">
        <v>9682.19</v>
      </c>
      <c r="E171" s="194">
        <v>15701.09</v>
      </c>
      <c r="F171" s="45">
        <f t="shared" si="26"/>
        <v>162.1646548972908</v>
      </c>
    </row>
    <row r="172" spans="1:6" ht="12.75" customHeight="1" x14ac:dyDescent="0.2">
      <c r="A172" s="63">
        <v>3222</v>
      </c>
      <c r="B172" s="64" t="s">
        <v>346</v>
      </c>
      <c r="C172" s="247" t="s">
        <v>347</v>
      </c>
      <c r="D172" s="194">
        <v>75027.08</v>
      </c>
      <c r="E172" s="194">
        <v>206.6</v>
      </c>
      <c r="F172" s="45">
        <f t="shared" si="26"/>
        <v>0.27536724073494528</v>
      </c>
    </row>
    <row r="173" spans="1:6" ht="12.75" customHeight="1" x14ac:dyDescent="0.2">
      <c r="A173" s="63">
        <v>3223</v>
      </c>
      <c r="B173" s="65" t="s">
        <v>348</v>
      </c>
      <c r="C173" s="247" t="s">
        <v>349</v>
      </c>
      <c r="D173" s="194">
        <v>47011.72</v>
      </c>
      <c r="E173" s="194">
        <v>48192.42</v>
      </c>
      <c r="F173" s="45">
        <f t="shared" si="26"/>
        <v>102.51150138731361</v>
      </c>
    </row>
    <row r="174" spans="1:6" ht="12.75" customHeight="1" x14ac:dyDescent="0.2">
      <c r="A174" s="63">
        <v>3224</v>
      </c>
      <c r="B174" s="65" t="s">
        <v>350</v>
      </c>
      <c r="C174" s="247" t="s">
        <v>351</v>
      </c>
      <c r="D174" s="194">
        <v>8654.82</v>
      </c>
      <c r="E174" s="194">
        <v>10784.32</v>
      </c>
      <c r="F174" s="45">
        <f t="shared" si="26"/>
        <v>124.60478669689259</v>
      </c>
    </row>
    <row r="175" spans="1:6" ht="12.75" customHeight="1" x14ac:dyDescent="0.2">
      <c r="A175" s="63">
        <v>3225</v>
      </c>
      <c r="B175" s="65" t="s">
        <v>352</v>
      </c>
      <c r="C175" s="247" t="s">
        <v>353</v>
      </c>
      <c r="D175" s="194">
        <v>8051.35</v>
      </c>
      <c r="E175" s="194">
        <v>894</v>
      </c>
      <c r="F175" s="45">
        <f t="shared" si="26"/>
        <v>11.103727946245039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290.99</v>
      </c>
      <c r="E177" s="194">
        <v>1796.27</v>
      </c>
      <c r="F177" s="45">
        <f t="shared" si="26"/>
        <v>617.29612701467408</v>
      </c>
    </row>
    <row r="178" spans="1:6" ht="12.75" customHeight="1" x14ac:dyDescent="0.2">
      <c r="A178" s="63">
        <v>323</v>
      </c>
      <c r="B178" s="65" t="s">
        <v>358</v>
      </c>
      <c r="C178" s="247" t="s">
        <v>359</v>
      </c>
      <c r="D178" s="60">
        <f t="shared" ref="D178:E178" si="35">SUM(D179:D187)</f>
        <v>141875.73000000001</v>
      </c>
      <c r="E178" s="60">
        <f t="shared" si="35"/>
        <v>188117.33000000002</v>
      </c>
      <c r="F178" s="45">
        <f t="shared" si="26"/>
        <v>132.59303053453891</v>
      </c>
    </row>
    <row r="179" spans="1:6" ht="12.75" customHeight="1" x14ac:dyDescent="0.2">
      <c r="A179" s="63">
        <v>3231</v>
      </c>
      <c r="B179" s="65" t="s">
        <v>360</v>
      </c>
      <c r="C179" s="247" t="s">
        <v>361</v>
      </c>
      <c r="D179" s="194">
        <v>7908.1</v>
      </c>
      <c r="E179" s="194">
        <v>8434.2000000000007</v>
      </c>
      <c r="F179" s="45">
        <f t="shared" si="26"/>
        <v>106.65267257621933</v>
      </c>
    </row>
    <row r="180" spans="1:6" ht="12.75" customHeight="1" x14ac:dyDescent="0.2">
      <c r="A180" s="63">
        <v>3232</v>
      </c>
      <c r="B180" s="65" t="s">
        <v>362</v>
      </c>
      <c r="C180" s="247" t="s">
        <v>363</v>
      </c>
      <c r="D180" s="194">
        <v>23708.04</v>
      </c>
      <c r="E180" s="194">
        <v>35333.68</v>
      </c>
      <c r="F180" s="45">
        <f t="shared" si="26"/>
        <v>149.0366980990415</v>
      </c>
    </row>
    <row r="181" spans="1:6" ht="12.75" customHeight="1" x14ac:dyDescent="0.2">
      <c r="A181" s="63">
        <v>3233</v>
      </c>
      <c r="B181" s="65" t="s">
        <v>364</v>
      </c>
      <c r="C181" s="247" t="s">
        <v>365</v>
      </c>
      <c r="D181" s="194">
        <v>17009.04</v>
      </c>
      <c r="E181" s="194">
        <v>27418.99</v>
      </c>
      <c r="F181" s="45">
        <f t="shared" si="26"/>
        <v>161.20245469468</v>
      </c>
    </row>
    <row r="182" spans="1:6" ht="12.75" customHeight="1" x14ac:dyDescent="0.2">
      <c r="A182" s="63">
        <v>3234</v>
      </c>
      <c r="B182" s="65" t="s">
        <v>366</v>
      </c>
      <c r="C182" s="247" t="s">
        <v>367</v>
      </c>
      <c r="D182" s="194">
        <v>44557.95</v>
      </c>
      <c r="E182" s="194">
        <v>25981.58</v>
      </c>
      <c r="F182" s="45">
        <f t="shared" si="26"/>
        <v>58.309639469499842</v>
      </c>
    </row>
    <row r="183" spans="1:6" ht="12.75" customHeight="1" x14ac:dyDescent="0.2">
      <c r="A183" s="63">
        <v>3235</v>
      </c>
      <c r="B183" s="64" t="s">
        <v>368</v>
      </c>
      <c r="C183" s="247" t="s">
        <v>369</v>
      </c>
      <c r="D183" s="194">
        <v>388.2</v>
      </c>
      <c r="E183" s="194">
        <v>931.68</v>
      </c>
      <c r="F183" s="45">
        <f t="shared" si="26"/>
        <v>240</v>
      </c>
    </row>
    <row r="184" spans="1:6" ht="12.75" customHeight="1" x14ac:dyDescent="0.2">
      <c r="A184" s="63">
        <v>3236</v>
      </c>
      <c r="B184" s="64" t="s">
        <v>370</v>
      </c>
      <c r="C184" s="247" t="s">
        <v>371</v>
      </c>
      <c r="D184" s="194">
        <v>812.51</v>
      </c>
      <c r="E184" s="194">
        <v>0</v>
      </c>
      <c r="F184" s="45">
        <f t="shared" si="26"/>
        <v>0</v>
      </c>
    </row>
    <row r="185" spans="1:6" ht="12.75" customHeight="1" x14ac:dyDescent="0.2">
      <c r="A185" s="63">
        <v>3237</v>
      </c>
      <c r="B185" s="64" t="s">
        <v>372</v>
      </c>
      <c r="C185" s="247" t="s">
        <v>373</v>
      </c>
      <c r="D185" s="194">
        <v>34304.21</v>
      </c>
      <c r="E185" s="194">
        <v>75026.5</v>
      </c>
      <c r="F185" s="45">
        <f t="shared" si="26"/>
        <v>218.7093071083695</v>
      </c>
    </row>
    <row r="186" spans="1:6" ht="12.75" customHeight="1" x14ac:dyDescent="0.2">
      <c r="A186" s="63">
        <v>3238</v>
      </c>
      <c r="B186" s="64" t="s">
        <v>374</v>
      </c>
      <c r="C186" s="247" t="s">
        <v>375</v>
      </c>
      <c r="D186" s="194">
        <v>3256.89</v>
      </c>
      <c r="E186" s="194">
        <v>7902.2</v>
      </c>
      <c r="F186" s="45">
        <f t="shared" si="26"/>
        <v>242.63023927734739</v>
      </c>
    </row>
    <row r="187" spans="1:6" ht="12.75" customHeight="1" x14ac:dyDescent="0.2">
      <c r="A187" s="63">
        <v>3239</v>
      </c>
      <c r="B187" s="64" t="s">
        <v>376</v>
      </c>
      <c r="C187" s="247" t="s">
        <v>377</v>
      </c>
      <c r="D187" s="194">
        <v>9930.7900000000009</v>
      </c>
      <c r="E187" s="194">
        <v>7088.5</v>
      </c>
      <c r="F187" s="45">
        <f t="shared" si="26"/>
        <v>71.37901415698046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48162.67</v>
      </c>
      <c r="E194" s="60">
        <f t="shared" si="36"/>
        <v>73713.31</v>
      </c>
      <c r="F194" s="45">
        <f t="shared" si="26"/>
        <v>153.05071334292722</v>
      </c>
    </row>
    <row r="195" spans="1:6" ht="12.75" customHeight="1" x14ac:dyDescent="0.2">
      <c r="A195" s="63">
        <v>3291</v>
      </c>
      <c r="B195" s="183" t="s">
        <v>392</v>
      </c>
      <c r="C195" s="247" t="s">
        <v>393</v>
      </c>
      <c r="D195" s="194">
        <v>9442.4500000000007</v>
      </c>
      <c r="E195" s="194">
        <v>7545.62</v>
      </c>
      <c r="F195" s="45">
        <f t="shared" si="26"/>
        <v>79.911675465583613</v>
      </c>
    </row>
    <row r="196" spans="1:6" ht="12.75" customHeight="1" x14ac:dyDescent="0.2">
      <c r="A196" s="63">
        <v>3292</v>
      </c>
      <c r="B196" s="64" t="s">
        <v>394</v>
      </c>
      <c r="C196" s="247" t="s">
        <v>395</v>
      </c>
      <c r="D196" s="194">
        <v>3595.8</v>
      </c>
      <c r="E196" s="194">
        <v>1934.37</v>
      </c>
      <c r="F196" s="45">
        <f t="shared" si="26"/>
        <v>53.795261137994324</v>
      </c>
    </row>
    <row r="197" spans="1:6" ht="12.75" customHeight="1" x14ac:dyDescent="0.2">
      <c r="A197" s="63">
        <v>3293</v>
      </c>
      <c r="B197" s="64" t="s">
        <v>396</v>
      </c>
      <c r="C197" s="247" t="s">
        <v>397</v>
      </c>
      <c r="D197" s="194">
        <v>7345.45</v>
      </c>
      <c r="E197" s="194">
        <v>12685.27</v>
      </c>
      <c r="F197" s="45">
        <f t="shared" si="26"/>
        <v>172.69561429184051</v>
      </c>
    </row>
    <row r="198" spans="1:6" ht="12.75" customHeight="1" x14ac:dyDescent="0.2">
      <c r="A198" s="63">
        <v>3294</v>
      </c>
      <c r="B198" s="64" t="s">
        <v>398</v>
      </c>
      <c r="C198" s="247" t="s">
        <v>399</v>
      </c>
      <c r="D198" s="194">
        <v>1.5</v>
      </c>
      <c r="E198" s="194">
        <v>2438.3000000000002</v>
      </c>
      <c r="F198" s="45" t="str">
        <f t="shared" si="26"/>
        <v>&gt;&gt;100</v>
      </c>
    </row>
    <row r="199" spans="1:6" ht="12.75" customHeight="1" x14ac:dyDescent="0.2">
      <c r="A199" s="63">
        <v>3295</v>
      </c>
      <c r="B199" s="64" t="s">
        <v>400</v>
      </c>
      <c r="C199" s="247" t="s">
        <v>401</v>
      </c>
      <c r="D199" s="194">
        <v>1749.91</v>
      </c>
      <c r="E199" s="194">
        <v>3000.31</v>
      </c>
      <c r="F199" s="45">
        <f t="shared" si="26"/>
        <v>171.45510340531797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26027.56</v>
      </c>
      <c r="E201" s="194">
        <v>46109.440000000002</v>
      </c>
      <c r="F201" s="45">
        <f t="shared" si="26"/>
        <v>177.15621441272251</v>
      </c>
    </row>
    <row r="202" spans="1:6" ht="12.75" customHeight="1" x14ac:dyDescent="0.2">
      <c r="A202" s="63">
        <v>34</v>
      </c>
      <c r="B202" s="183" t="s">
        <v>406</v>
      </c>
      <c r="C202" s="247" t="s">
        <v>407</v>
      </c>
      <c r="D202" s="60">
        <f t="shared" ref="D202:E202" si="37">D203+D208+D216</f>
        <v>5659.579999999999</v>
      </c>
      <c r="E202" s="60">
        <f t="shared" si="37"/>
        <v>4859.6900000000005</v>
      </c>
      <c r="F202" s="45">
        <f t="shared" si="26"/>
        <v>85.866619077740779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0.6</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0.6</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5659.579999999999</v>
      </c>
      <c r="E216" s="60">
        <f t="shared" si="40"/>
        <v>4859.09</v>
      </c>
      <c r="F216" s="45">
        <f t="shared" si="26"/>
        <v>85.856017584343732</v>
      </c>
    </row>
    <row r="217" spans="1:6" ht="12.75" customHeight="1" x14ac:dyDescent="0.2">
      <c r="A217" s="63">
        <v>3431</v>
      </c>
      <c r="B217" s="182" t="s">
        <v>436</v>
      </c>
      <c r="C217" s="247" t="s">
        <v>437</v>
      </c>
      <c r="D217" s="194">
        <v>5521.24</v>
      </c>
      <c r="E217" s="194">
        <v>4046.32</v>
      </c>
      <c r="F217" s="45">
        <f t="shared" si="26"/>
        <v>73.286435655758495</v>
      </c>
    </row>
    <row r="218" spans="1:6" ht="12.75" customHeight="1" x14ac:dyDescent="0.2">
      <c r="A218" s="63">
        <v>3432</v>
      </c>
      <c r="B218" s="65" t="s">
        <v>438</v>
      </c>
      <c r="C218" s="247" t="s">
        <v>439</v>
      </c>
      <c r="D218" s="194">
        <v>0.15</v>
      </c>
      <c r="E218" s="194">
        <v>0</v>
      </c>
      <c r="F218" s="45">
        <f t="shared" si="26"/>
        <v>0</v>
      </c>
    </row>
    <row r="219" spans="1:6" ht="12.75" customHeight="1" x14ac:dyDescent="0.2">
      <c r="A219" s="63">
        <v>3433</v>
      </c>
      <c r="B219" s="65" t="s">
        <v>440</v>
      </c>
      <c r="C219" s="247" t="s">
        <v>441</v>
      </c>
      <c r="D219" s="194">
        <v>0</v>
      </c>
      <c r="E219" s="194">
        <v>812.77</v>
      </c>
      <c r="F219" s="45" t="str">
        <f t="shared" si="26"/>
        <v>-</v>
      </c>
    </row>
    <row r="220" spans="1:6" ht="12.75" customHeight="1" x14ac:dyDescent="0.2">
      <c r="A220" s="63">
        <v>3434</v>
      </c>
      <c r="B220" s="65" t="s">
        <v>442</v>
      </c>
      <c r="C220" s="247" t="s">
        <v>443</v>
      </c>
      <c r="D220" s="194">
        <v>138.19</v>
      </c>
      <c r="E220" s="194">
        <v>0</v>
      </c>
      <c r="F220" s="45">
        <f t="shared" si="26"/>
        <v>0</v>
      </c>
    </row>
    <row r="221" spans="1:6" ht="12.75" customHeight="1" x14ac:dyDescent="0.2">
      <c r="A221" s="63">
        <v>35</v>
      </c>
      <c r="B221" s="65" t="s">
        <v>444</v>
      </c>
      <c r="C221" s="247" t="s">
        <v>445</v>
      </c>
      <c r="D221" s="60">
        <f t="shared" ref="D221:E221" si="41">D222+D225+D229</f>
        <v>1362.19</v>
      </c>
      <c r="E221" s="60">
        <f t="shared" si="41"/>
        <v>21251.08</v>
      </c>
      <c r="F221" s="45">
        <f t="shared" si="26"/>
        <v>1560.0672446574999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1362.19</v>
      </c>
      <c r="E225" s="60">
        <f t="shared" si="43"/>
        <v>21251.08</v>
      </c>
      <c r="F225" s="45">
        <f t="shared" si="26"/>
        <v>1560.0672446574999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1362.19</v>
      </c>
      <c r="E228" s="194">
        <v>21251.08</v>
      </c>
      <c r="F228" s="45">
        <f t="shared" si="26"/>
        <v>1560.0672446574999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7712.06</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7712.06</v>
      </c>
      <c r="F237" s="45" t="str">
        <f t="shared" si="44"/>
        <v>-</v>
      </c>
    </row>
    <row r="238" spans="1:6" ht="12" x14ac:dyDescent="0.2">
      <c r="A238" s="63">
        <v>3631</v>
      </c>
      <c r="B238" s="65" t="s">
        <v>478</v>
      </c>
      <c r="C238" s="247" t="s">
        <v>479</v>
      </c>
      <c r="D238" s="194">
        <v>0</v>
      </c>
      <c r="E238" s="194">
        <v>7712.06</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32331.61</v>
      </c>
      <c r="E262" s="60">
        <f t="shared" si="55"/>
        <v>46600.75</v>
      </c>
      <c r="F262" s="45">
        <f t="shared" ref="F262:F268" si="56">IF(D262&lt;&gt;0,IF(E262/D262&gt;=100,"&gt;&gt;100",E262/D262*100),"-")</f>
        <v>144.13371310615216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32331.61</v>
      </c>
      <c r="E269" s="60">
        <f t="shared" si="58"/>
        <v>46600.75</v>
      </c>
      <c r="F269" s="45">
        <f t="shared" ref="F269:F272" si="59">IF(D269&lt;&gt;0,IF(E269/D269&gt;=100,"&gt;&gt;100",E269/D269*100),"-")</f>
        <v>144.13371310615216</v>
      </c>
    </row>
    <row r="270" spans="1:6" ht="12.75" customHeight="1" x14ac:dyDescent="0.2">
      <c r="A270" s="63">
        <v>3721</v>
      </c>
      <c r="B270" s="65" t="s">
        <v>533</v>
      </c>
      <c r="C270" s="247" t="s">
        <v>534</v>
      </c>
      <c r="D270" s="194">
        <v>26930.59</v>
      </c>
      <c r="E270" s="194">
        <v>37700.19</v>
      </c>
      <c r="F270" s="45">
        <f t="shared" si="59"/>
        <v>139.99021187430353</v>
      </c>
    </row>
    <row r="271" spans="1:6" ht="12.75" customHeight="1" x14ac:dyDescent="0.2">
      <c r="A271" s="63">
        <v>3722</v>
      </c>
      <c r="B271" s="65" t="s">
        <v>535</v>
      </c>
      <c r="C271" s="247" t="s">
        <v>536</v>
      </c>
      <c r="D271" s="194">
        <v>5401.02</v>
      </c>
      <c r="E271" s="194">
        <v>8900.56</v>
      </c>
      <c r="F271" s="45">
        <f t="shared" si="59"/>
        <v>164.79405741878384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136728.65</v>
      </c>
      <c r="E273" s="60">
        <f t="shared" si="60"/>
        <v>128633.34</v>
      </c>
      <c r="F273" s="45">
        <f t="shared" ref="F273:F277" si="61">IF(D273&lt;&gt;0,IF(E273/D273&gt;=100,"&gt;&gt;100",E273/D273*100),"-")</f>
        <v>94.079287698664473</v>
      </c>
    </row>
    <row r="274" spans="1:6" ht="12.75" customHeight="1" x14ac:dyDescent="0.2">
      <c r="A274" s="63">
        <v>381</v>
      </c>
      <c r="B274" s="64" t="s">
        <v>541</v>
      </c>
      <c r="C274" s="247" t="s">
        <v>542</v>
      </c>
      <c r="D274" s="60">
        <f t="shared" ref="D274:E274" si="62">SUM(D275:D277)</f>
        <v>125002.06</v>
      </c>
      <c r="E274" s="60">
        <f t="shared" si="62"/>
        <v>128633.34</v>
      </c>
      <c r="F274" s="45">
        <f t="shared" si="61"/>
        <v>102.90497612599346</v>
      </c>
    </row>
    <row r="275" spans="1:6" ht="12.75" customHeight="1" x14ac:dyDescent="0.2">
      <c r="A275" s="63">
        <v>3811</v>
      </c>
      <c r="B275" s="64" t="s">
        <v>543</v>
      </c>
      <c r="C275" s="247" t="s">
        <v>544</v>
      </c>
      <c r="D275" s="194">
        <v>125002.06</v>
      </c>
      <c r="E275" s="194">
        <v>128633.34</v>
      </c>
      <c r="F275" s="45">
        <f t="shared" si="61"/>
        <v>102.90497612599346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2873.75</v>
      </c>
      <c r="E278" s="60">
        <f t="shared" si="63"/>
        <v>0</v>
      </c>
      <c r="F278" s="45">
        <f t="shared" ref="F278:F282" si="64">IF(D278&lt;&gt;0,IF(E278/D278&gt;=100,"&gt;&gt;100",E278/D278*100),"-")</f>
        <v>0</v>
      </c>
    </row>
    <row r="279" spans="1:6" ht="12.75" customHeight="1" x14ac:dyDescent="0.2">
      <c r="A279" s="63">
        <v>3821</v>
      </c>
      <c r="B279" s="64" t="s">
        <v>551</v>
      </c>
      <c r="C279" s="247" t="s">
        <v>552</v>
      </c>
      <c r="D279" s="194">
        <v>2873.75</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8852.84</v>
      </c>
      <c r="E289" s="60">
        <f t="shared" si="67"/>
        <v>0</v>
      </c>
      <c r="F289" s="45">
        <f t="shared" si="66"/>
        <v>0</v>
      </c>
    </row>
    <row r="290" spans="1:6" ht="24" x14ac:dyDescent="0.2">
      <c r="A290" s="63">
        <v>3861</v>
      </c>
      <c r="B290" s="64" t="s">
        <v>572</v>
      </c>
      <c r="C290" s="247" t="s">
        <v>573</v>
      </c>
      <c r="D290" s="194">
        <v>8852.84</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961203.34999999974</v>
      </c>
      <c r="E299" s="60">
        <f>E152-E297+E298</f>
        <v>1204301.3600000001</v>
      </c>
      <c r="F299" s="45">
        <f t="shared" si="68"/>
        <v>125.29100736072137</v>
      </c>
    </row>
    <row r="300" spans="1:6" ht="12.75" customHeight="1" x14ac:dyDescent="0.2">
      <c r="A300" s="63" t="s">
        <v>582</v>
      </c>
      <c r="B300" s="64" t="s">
        <v>593</v>
      </c>
      <c r="C300" s="247" t="s">
        <v>594</v>
      </c>
      <c r="D300" s="60">
        <f>IF(D6&gt;=D299,D6-D299,0)</f>
        <v>473825.72000000032</v>
      </c>
      <c r="E300" s="60">
        <f>IF(E6&gt;=E299,E6-E299,0)</f>
        <v>18682.070000000065</v>
      </c>
      <c r="F300" s="45">
        <f t="shared" si="68"/>
        <v>3.9428146703391391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285460.44</v>
      </c>
      <c r="E302" s="194">
        <v>526852.11</v>
      </c>
      <c r="F302" s="45">
        <f t="shared" si="68"/>
        <v>184.56221464522369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43466.75</v>
      </c>
      <c r="E304" s="194">
        <v>57972.59</v>
      </c>
      <c r="F304" s="45">
        <f t="shared" si="68"/>
        <v>133.37226730776973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22352.79</v>
      </c>
      <c r="E308" s="60">
        <f t="shared" si="71"/>
        <v>58006.630000000005</v>
      </c>
      <c r="F308" s="45">
        <f t="shared" ref="F308:F428" si="72">IF(D308&lt;&gt;0,IF(E308/D308&gt;=100,"&gt;&gt;100",E308/D308*100),"-")</f>
        <v>259.5050998108066</v>
      </c>
    </row>
    <row r="309" spans="1:6" ht="12.75" customHeight="1" x14ac:dyDescent="0.2">
      <c r="A309" s="63">
        <v>71</v>
      </c>
      <c r="B309" s="64" t="s">
        <v>610</v>
      </c>
      <c r="C309" s="247" t="s">
        <v>611</v>
      </c>
      <c r="D309" s="60">
        <f t="shared" ref="D309:E309" si="73">D310+D314</f>
        <v>9500</v>
      </c>
      <c r="E309" s="60">
        <f t="shared" si="73"/>
        <v>670</v>
      </c>
      <c r="F309" s="45">
        <f t="shared" si="72"/>
        <v>7.052631578947369</v>
      </c>
    </row>
    <row r="310" spans="1:6" ht="24" x14ac:dyDescent="0.2">
      <c r="A310" s="63">
        <v>711</v>
      </c>
      <c r="B310" s="64" t="s">
        <v>612</v>
      </c>
      <c r="C310" s="247" t="s">
        <v>613</v>
      </c>
      <c r="D310" s="60">
        <f t="shared" ref="D310:E310" si="74">SUM(D311:D313)</f>
        <v>9500</v>
      </c>
      <c r="E310" s="60">
        <f t="shared" si="74"/>
        <v>670</v>
      </c>
      <c r="F310" s="45">
        <f t="shared" si="72"/>
        <v>7.052631578947369</v>
      </c>
    </row>
    <row r="311" spans="1:6" ht="12.75" customHeight="1" x14ac:dyDescent="0.2">
      <c r="A311" s="63">
        <v>7111</v>
      </c>
      <c r="B311" s="64" t="s">
        <v>614</v>
      </c>
      <c r="C311" s="247" t="s">
        <v>615</v>
      </c>
      <c r="D311" s="194">
        <v>9500</v>
      </c>
      <c r="E311" s="194">
        <v>670</v>
      </c>
      <c r="F311" s="45">
        <f t="shared" si="72"/>
        <v>7.052631578947369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12852.789999999999</v>
      </c>
      <c r="E321" s="60">
        <f t="shared" si="76"/>
        <v>57336.630000000005</v>
      </c>
      <c r="F321" s="45">
        <f t="shared" si="72"/>
        <v>446.10259717928955</v>
      </c>
    </row>
    <row r="322" spans="1:6" ht="12.75" customHeight="1" x14ac:dyDescent="0.2">
      <c r="A322" s="63">
        <v>721</v>
      </c>
      <c r="B322" s="64" t="s">
        <v>636</v>
      </c>
      <c r="C322" s="247" t="s">
        <v>637</v>
      </c>
      <c r="D322" s="60">
        <f t="shared" ref="D322:E322" si="77">SUM(D323:D326)</f>
        <v>12852.789999999999</v>
      </c>
      <c r="E322" s="60">
        <f t="shared" si="77"/>
        <v>22336.63</v>
      </c>
      <c r="F322" s="45">
        <f t="shared" si="72"/>
        <v>173.7881813987469</v>
      </c>
    </row>
    <row r="323" spans="1:6" ht="12.75" customHeight="1" x14ac:dyDescent="0.2">
      <c r="A323" s="63">
        <v>7211</v>
      </c>
      <c r="B323" s="64" t="s">
        <v>638</v>
      </c>
      <c r="C323" s="247" t="s">
        <v>639</v>
      </c>
      <c r="D323" s="194">
        <v>2142.81</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10709.98</v>
      </c>
      <c r="E326" s="194">
        <v>22336.63</v>
      </c>
      <c r="F326" s="45">
        <f t="shared" si="72"/>
        <v>208.55902625401731</v>
      </c>
    </row>
    <row r="327" spans="1:6" ht="12.75" customHeight="1" x14ac:dyDescent="0.2">
      <c r="A327" s="63">
        <v>722</v>
      </c>
      <c r="B327" s="64" t="s">
        <v>646</v>
      </c>
      <c r="C327" s="247" t="s">
        <v>647</v>
      </c>
      <c r="D327" s="60">
        <f t="shared" ref="D327:E327" si="78">SUM(D328:D335)</f>
        <v>0</v>
      </c>
      <c r="E327" s="60">
        <f t="shared" si="78"/>
        <v>35000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35000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353464.05</v>
      </c>
      <c r="E360" s="60">
        <f t="shared" si="86"/>
        <v>295631.34999999998</v>
      </c>
      <c r="F360" s="45">
        <f t="shared" si="72"/>
        <v>83.638307771327803</v>
      </c>
    </row>
    <row r="361" spans="1:6" ht="12.75" customHeight="1" x14ac:dyDescent="0.2">
      <c r="A361" s="63">
        <v>41</v>
      </c>
      <c r="B361" s="64" t="s">
        <v>714</v>
      </c>
      <c r="C361" s="247" t="s">
        <v>715</v>
      </c>
      <c r="D361" s="60">
        <f t="shared" ref="D361:E361" si="87">D362+D366</f>
        <v>1625</v>
      </c>
      <c r="E361" s="60">
        <f t="shared" si="87"/>
        <v>16870</v>
      </c>
      <c r="F361" s="45">
        <f t="shared" si="72"/>
        <v>1038.1538461538462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1625</v>
      </c>
      <c r="E366" s="60">
        <f t="shared" si="89"/>
        <v>16870</v>
      </c>
      <c r="F366" s="45">
        <f t="shared" si="72"/>
        <v>1038.1538461538462</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1625</v>
      </c>
      <c r="E372" s="194">
        <v>16870</v>
      </c>
      <c r="F372" s="45">
        <f t="shared" si="72"/>
        <v>1038.1538461538462</v>
      </c>
    </row>
    <row r="373" spans="1:6" ht="24" x14ac:dyDescent="0.2">
      <c r="A373" s="63">
        <v>42</v>
      </c>
      <c r="B373" s="183" t="s">
        <v>730</v>
      </c>
      <c r="C373" s="247" t="s">
        <v>731</v>
      </c>
      <c r="D373" s="60">
        <f t="shared" ref="D373:E373" si="90">D374+D379+D388+D393+D398+D401</f>
        <v>351839.05</v>
      </c>
      <c r="E373" s="60">
        <f t="shared" si="90"/>
        <v>208185.97</v>
      </c>
      <c r="F373" s="45">
        <f t="shared" si="72"/>
        <v>59.17079698799779</v>
      </c>
    </row>
    <row r="374" spans="1:6" ht="12.75" customHeight="1" x14ac:dyDescent="0.2">
      <c r="A374" s="63">
        <v>421</v>
      </c>
      <c r="B374" s="64" t="s">
        <v>732</v>
      </c>
      <c r="C374" s="247" t="s">
        <v>733</v>
      </c>
      <c r="D374" s="60">
        <f t="shared" ref="D374:E374" si="91">SUM(D375:D378)</f>
        <v>316019.03999999998</v>
      </c>
      <c r="E374" s="60">
        <f t="shared" si="91"/>
        <v>86145.11</v>
      </c>
      <c r="F374" s="45">
        <f t="shared" si="72"/>
        <v>27.259468290265044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31127.88</v>
      </c>
      <c r="F376" s="45" t="str">
        <f t="shared" si="72"/>
        <v>-</v>
      </c>
    </row>
    <row r="377" spans="1:6" ht="12.75" customHeight="1" x14ac:dyDescent="0.2">
      <c r="A377" s="63">
        <v>4213</v>
      </c>
      <c r="B377" s="64" t="s">
        <v>642</v>
      </c>
      <c r="C377" s="247" t="s">
        <v>736</v>
      </c>
      <c r="D377" s="194">
        <v>7977.48</v>
      </c>
      <c r="E377" s="194">
        <v>0</v>
      </c>
      <c r="F377" s="45">
        <f t="shared" si="72"/>
        <v>0</v>
      </c>
    </row>
    <row r="378" spans="1:6" ht="12.75" customHeight="1" x14ac:dyDescent="0.2">
      <c r="A378" s="63">
        <v>4214</v>
      </c>
      <c r="B378" s="64" t="s">
        <v>644</v>
      </c>
      <c r="C378" s="247" t="s">
        <v>737</v>
      </c>
      <c r="D378" s="194">
        <v>308041.56</v>
      </c>
      <c r="E378" s="194">
        <v>55017.23</v>
      </c>
      <c r="F378" s="45">
        <f t="shared" si="72"/>
        <v>17.860327028599649</v>
      </c>
    </row>
    <row r="379" spans="1:6" ht="12.75" customHeight="1" x14ac:dyDescent="0.2">
      <c r="A379" s="63">
        <v>422</v>
      </c>
      <c r="B379" s="64" t="s">
        <v>738</v>
      </c>
      <c r="C379" s="247" t="s">
        <v>739</v>
      </c>
      <c r="D379" s="60">
        <f t="shared" ref="D379:E379" si="92">SUM(D380:D387)</f>
        <v>19880.810000000001</v>
      </c>
      <c r="E379" s="60">
        <f t="shared" si="92"/>
        <v>113670.86</v>
      </c>
      <c r="F379" s="45">
        <f t="shared" si="72"/>
        <v>571.76171393419077</v>
      </c>
    </row>
    <row r="380" spans="1:6" ht="12.75" customHeight="1" x14ac:dyDescent="0.2">
      <c r="A380" s="63">
        <v>4221</v>
      </c>
      <c r="B380" s="64" t="s">
        <v>648</v>
      </c>
      <c r="C380" s="247" t="s">
        <v>740</v>
      </c>
      <c r="D380" s="194">
        <v>2195.5</v>
      </c>
      <c r="E380" s="194">
        <v>1570.86</v>
      </c>
      <c r="F380" s="45">
        <f t="shared" si="72"/>
        <v>71.549077658847636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1066.82</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16618.490000000002</v>
      </c>
      <c r="E386" s="194">
        <v>112100</v>
      </c>
      <c r="F386" s="45">
        <f t="shared" si="72"/>
        <v>674.54985380741562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15939.2</v>
      </c>
      <c r="E401" s="60">
        <f t="shared" si="96"/>
        <v>8370</v>
      </c>
      <c r="F401" s="45">
        <f t="shared" si="72"/>
        <v>52.512045773940976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15939.2</v>
      </c>
      <c r="E403" s="194">
        <v>0</v>
      </c>
      <c r="F403" s="45">
        <f t="shared" si="72"/>
        <v>0</v>
      </c>
    </row>
    <row r="404" spans="1:6" ht="12.75" customHeight="1" x14ac:dyDescent="0.2">
      <c r="A404" s="63">
        <v>4263</v>
      </c>
      <c r="B404" s="64" t="s">
        <v>696</v>
      </c>
      <c r="C404" s="247" t="s">
        <v>771</v>
      </c>
      <c r="D404" s="194">
        <v>0</v>
      </c>
      <c r="E404" s="194">
        <v>8370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70575.38</v>
      </c>
      <c r="F412" s="45" t="str">
        <f t="shared" si="72"/>
        <v>-</v>
      </c>
    </row>
    <row r="413" spans="1:6" ht="12.75" customHeight="1" x14ac:dyDescent="0.2">
      <c r="A413" s="63">
        <v>451</v>
      </c>
      <c r="B413" s="64" t="s">
        <v>785</v>
      </c>
      <c r="C413" s="247" t="s">
        <v>786</v>
      </c>
      <c r="D413" s="194">
        <v>0</v>
      </c>
      <c r="E413" s="194">
        <v>70575.38</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331111.26</v>
      </c>
      <c r="E418" s="60">
        <f t="shared" si="102"/>
        <v>237624.71999999997</v>
      </c>
      <c r="F418" s="45">
        <f t="shared" si="72"/>
        <v>71.765822763019287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313397.17</v>
      </c>
      <c r="E420" s="194">
        <v>414804.49</v>
      </c>
      <c r="F420" s="45">
        <f t="shared" si="72"/>
        <v>132.35744598459519</v>
      </c>
    </row>
    <row r="421" spans="1:6" ht="12.75" customHeight="1" x14ac:dyDescent="0.2">
      <c r="A421" s="63">
        <v>97</v>
      </c>
      <c r="B421" s="220" t="s">
        <v>801</v>
      </c>
      <c r="C421" s="247" t="s">
        <v>802</v>
      </c>
      <c r="D421" s="194">
        <v>1327.39</v>
      </c>
      <c r="E421" s="194">
        <v>9974.52</v>
      </c>
      <c r="F421" s="45">
        <f t="shared" si="72"/>
        <v>751.4385372799253</v>
      </c>
    </row>
    <row r="422" spans="1:6" ht="12.75" customHeight="1" x14ac:dyDescent="0.2">
      <c r="A422" s="63" t="s">
        <v>582</v>
      </c>
      <c r="B422" s="64" t="s">
        <v>803</v>
      </c>
      <c r="C422" s="247" t="s">
        <v>804</v>
      </c>
      <c r="D422" s="60">
        <f>D6+D308</f>
        <v>1457381.86</v>
      </c>
      <c r="E422" s="60">
        <f>E6+E308</f>
        <v>1280990.06</v>
      </c>
      <c r="F422" s="45">
        <f t="shared" si="72"/>
        <v>87.896665600050767</v>
      </c>
    </row>
    <row r="423" spans="1:6" ht="12.75" customHeight="1" x14ac:dyDescent="0.2">
      <c r="A423" s="63" t="s">
        <v>582</v>
      </c>
      <c r="B423" s="64" t="s">
        <v>805</v>
      </c>
      <c r="C423" s="247" t="s">
        <v>806</v>
      </c>
      <c r="D423" s="60">
        <f t="shared" ref="D423:E423" si="103">D299+D360</f>
        <v>1314667.3999999997</v>
      </c>
      <c r="E423" s="60">
        <f t="shared" si="103"/>
        <v>1499932.71</v>
      </c>
      <c r="F423" s="45">
        <f t="shared" si="72"/>
        <v>114.09218103377327</v>
      </c>
    </row>
    <row r="424" spans="1:6" ht="12.75" customHeight="1" x14ac:dyDescent="0.2">
      <c r="A424" s="63" t="s">
        <v>582</v>
      </c>
      <c r="B424" s="64" t="s">
        <v>807</v>
      </c>
      <c r="C424" s="247" t="s">
        <v>808</v>
      </c>
      <c r="D424" s="60">
        <f t="shared" ref="D424:E424" si="104">IF(D422&gt;=D423,D422-D423,0)</f>
        <v>142714.46000000043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218942.64999999991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112047.62</v>
      </c>
      <c r="F426" s="45" t="str">
        <f t="shared" si="72"/>
        <v>-</v>
      </c>
    </row>
    <row r="427" spans="1:6" ht="12.75" customHeight="1" x14ac:dyDescent="0.2">
      <c r="A427" s="251" t="s">
        <v>811</v>
      </c>
      <c r="B427" s="64" t="s">
        <v>814</v>
      </c>
      <c r="C427" s="252" t="s">
        <v>815</v>
      </c>
      <c r="D427" s="60">
        <f t="shared" ref="D427:E427" si="107">IF(D303-D302+D420-D419&gt;=0,D303-D302+D420-D419,0)</f>
        <v>27936.729999999981</v>
      </c>
      <c r="E427" s="60">
        <f t="shared" si="107"/>
        <v>0</v>
      </c>
      <c r="F427" s="45">
        <f t="shared" si="72"/>
        <v>0</v>
      </c>
    </row>
    <row r="428" spans="1:6" ht="24" x14ac:dyDescent="0.2">
      <c r="A428" s="249" t="s">
        <v>816</v>
      </c>
      <c r="B428" s="243" t="s">
        <v>817</v>
      </c>
      <c r="C428" s="250" t="s">
        <v>818</v>
      </c>
      <c r="D428" s="81">
        <f t="shared" ref="D428:E428" si="108">D304+D421</f>
        <v>44794.14</v>
      </c>
      <c r="E428" s="81">
        <f t="shared" si="108"/>
        <v>67947.11</v>
      </c>
      <c r="F428" s="61">
        <f t="shared" si="72"/>
        <v>151.68749751641622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11438.2</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11438.2</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11438.2</v>
      </c>
      <c r="E621" s="60">
        <f t="shared" si="158"/>
        <v>0</v>
      </c>
      <c r="F621" s="45">
        <f t="shared" si="109"/>
        <v>0</v>
      </c>
    </row>
    <row r="622" spans="1:6" ht="12.75" customHeight="1" x14ac:dyDescent="0.2">
      <c r="A622" s="63">
        <v>5471</v>
      </c>
      <c r="B622" s="64" t="s">
        <v>1194</v>
      </c>
      <c r="C622" s="247" t="s">
        <v>1195</v>
      </c>
      <c r="D622" s="194">
        <v>11438.2</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11438.2</v>
      </c>
      <c r="E640" s="60">
        <f>IF(E535-E430&gt;=0,E535-E430,0)</f>
        <v>0</v>
      </c>
      <c r="F640" s="45">
        <f t="shared" si="109"/>
        <v>0</v>
      </c>
    </row>
    <row r="641" spans="1:6" ht="12.75" customHeight="1" x14ac:dyDescent="0.2">
      <c r="A641" s="63">
        <v>92213</v>
      </c>
      <c r="B641" s="64" t="s">
        <v>1232</v>
      </c>
      <c r="C641" s="247" t="s">
        <v>1233</v>
      </c>
      <c r="D641" s="194">
        <v>11438.17</v>
      </c>
      <c r="E641" s="194">
        <v>0</v>
      </c>
      <c r="F641" s="45">
        <f t="shared" si="109"/>
        <v>0</v>
      </c>
    </row>
    <row r="642" spans="1:6" ht="12.75" customHeight="1" x14ac:dyDescent="0.2">
      <c r="A642" s="63">
        <v>92223</v>
      </c>
      <c r="B642" s="64" t="s">
        <v>1234</v>
      </c>
      <c r="C642" s="247" t="s">
        <v>1235</v>
      </c>
      <c r="D642" s="194">
        <v>0</v>
      </c>
      <c r="E642" s="194">
        <v>0.03</v>
      </c>
      <c r="F642" s="45" t="str">
        <f t="shared" si="109"/>
        <v>-</v>
      </c>
    </row>
    <row r="643" spans="1:6" ht="12.75" customHeight="1" x14ac:dyDescent="0.2">
      <c r="A643" s="63" t="s">
        <v>582</v>
      </c>
      <c r="B643" s="64" t="s">
        <v>1236</v>
      </c>
      <c r="C643" s="247" t="s">
        <v>1237</v>
      </c>
      <c r="D643" s="60">
        <f>D422+D430</f>
        <v>1457381.86</v>
      </c>
      <c r="E643" s="60">
        <f>E422+E430</f>
        <v>1280990.06</v>
      </c>
      <c r="F643" s="45">
        <f t="shared" si="109"/>
        <v>87.896665600050767</v>
      </c>
    </row>
    <row r="644" spans="1:6" ht="12.75" customHeight="1" x14ac:dyDescent="0.2">
      <c r="A644" s="63" t="s">
        <v>582</v>
      </c>
      <c r="B644" s="64" t="s">
        <v>1238</v>
      </c>
      <c r="C644" s="247" t="s">
        <v>1239</v>
      </c>
      <c r="D644" s="60">
        <f>D423+D535</f>
        <v>1326105.5999999996</v>
      </c>
      <c r="E644" s="60">
        <f>E423+E535</f>
        <v>1499932.71</v>
      </c>
      <c r="F644" s="45">
        <f t="shared" si="109"/>
        <v>113.10808958200617</v>
      </c>
    </row>
    <row r="645" spans="1:6" ht="12.75" customHeight="1" x14ac:dyDescent="0.2">
      <c r="A645" s="63" t="s">
        <v>582</v>
      </c>
      <c r="B645" s="64" t="s">
        <v>1240</v>
      </c>
      <c r="C645" s="247" t="s">
        <v>1241</v>
      </c>
      <c r="D645" s="60">
        <f t="shared" ref="D645:E645" si="163">IF(D643&gt;=D644,D643-D644,0)</f>
        <v>131276.26000000047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218942.64999999991</v>
      </c>
      <c r="F646" s="45" t="str">
        <f t="shared" si="109"/>
        <v>-</v>
      </c>
    </row>
    <row r="647" spans="1:6" ht="24" x14ac:dyDescent="0.2">
      <c r="A647" s="251" t="s">
        <v>1244</v>
      </c>
      <c r="B647" s="64" t="s">
        <v>1245</v>
      </c>
      <c r="C647" s="252" t="s">
        <v>1244</v>
      </c>
      <c r="D647" s="60">
        <f>IF(D426-D427+D641-D642&gt;=0,D426-D427+D641-D642,0)</f>
        <v>0</v>
      </c>
      <c r="E647" s="60">
        <f>IF(E426-E427+E641-E642&gt;=0,E426-E427+E641-E642,0)</f>
        <v>112047.59</v>
      </c>
      <c r="F647" s="45" t="str">
        <f t="shared" si="109"/>
        <v>-</v>
      </c>
    </row>
    <row r="648" spans="1:6" ht="24" x14ac:dyDescent="0.2">
      <c r="A648" s="251" t="s">
        <v>1246</v>
      </c>
      <c r="B648" s="64" t="s">
        <v>1247</v>
      </c>
      <c r="C648" s="252" t="s">
        <v>1246</v>
      </c>
      <c r="D648" s="60">
        <f>IF(D427-D426+D642-D641&gt;=0,D427-D426+D642-D641,0)</f>
        <v>16498.559999999983</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114777.70000000049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106895.05999999991</v>
      </c>
      <c r="F650" s="45" t="str">
        <f t="shared" si="109"/>
        <v>-</v>
      </c>
    </row>
    <row r="651" spans="1:6" ht="24" x14ac:dyDescent="0.2">
      <c r="A651" s="249" t="s">
        <v>1252</v>
      </c>
      <c r="B651" s="184" t="s">
        <v>1253</v>
      </c>
      <c r="C651" s="250" t="s">
        <v>1252</v>
      </c>
      <c r="D651" s="196">
        <v>16001.77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78292.44</v>
      </c>
      <c r="E653" s="194">
        <v>237694.59</v>
      </c>
      <c r="F653" s="45">
        <f t="shared" ref="F653:F740" si="167">IF(D653&lt;&gt;0,IF(E653/D653&gt;=100,"&gt;&gt;100",E653/D653*100),"-")</f>
        <v>303.59839340809913</v>
      </c>
    </row>
    <row r="654" spans="1:6" ht="12.75" customHeight="1" x14ac:dyDescent="0.2">
      <c r="A654" s="63" t="s">
        <v>1257</v>
      </c>
      <c r="B654" s="64" t="s">
        <v>1258</v>
      </c>
      <c r="C654" s="247" t="s">
        <v>1257</v>
      </c>
      <c r="D654" s="194">
        <v>1541100.33</v>
      </c>
      <c r="E654" s="194">
        <v>1378717.02</v>
      </c>
      <c r="F654" s="45">
        <f t="shared" si="167"/>
        <v>89.463157794535022</v>
      </c>
    </row>
    <row r="655" spans="1:6" ht="12.75" customHeight="1" x14ac:dyDescent="0.2">
      <c r="A655" s="63" t="s">
        <v>1259</v>
      </c>
      <c r="B655" s="64" t="s">
        <v>1260</v>
      </c>
      <c r="C655" s="247" t="s">
        <v>1259</v>
      </c>
      <c r="D655" s="194">
        <v>1381698.18</v>
      </c>
      <c r="E655" s="194">
        <v>1479990.73</v>
      </c>
      <c r="F655" s="45">
        <f t="shared" si="167"/>
        <v>107.11389443966699</v>
      </c>
    </row>
    <row r="656" spans="1:6" ht="24" x14ac:dyDescent="0.2">
      <c r="A656" s="63">
        <v>11</v>
      </c>
      <c r="B656" s="64" t="s">
        <v>1261</v>
      </c>
      <c r="C656" s="247" t="s">
        <v>1262</v>
      </c>
      <c r="D656" s="60">
        <f t="shared" ref="D656:E656" si="168">+D653+D654-D655</f>
        <v>237694.59000000008</v>
      </c>
      <c r="E656" s="60">
        <f t="shared" si="168"/>
        <v>136420.88000000012</v>
      </c>
      <c r="F656" s="45">
        <f t="shared" si="167"/>
        <v>57.393346647056667</v>
      </c>
    </row>
    <row r="657" spans="1:6" ht="24" x14ac:dyDescent="0.2">
      <c r="A657" s="63" t="s">
        <v>582</v>
      </c>
      <c r="B657" s="64" t="s">
        <v>1263</v>
      </c>
      <c r="C657" s="247" t="s">
        <v>1264</v>
      </c>
      <c r="D657" s="253">
        <v>29</v>
      </c>
      <c r="E657" s="253">
        <v>32</v>
      </c>
      <c r="F657" s="45">
        <f t="shared" si="167"/>
        <v>110.34482758620689</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27</v>
      </c>
      <c r="E659" s="253">
        <v>30</v>
      </c>
      <c r="F659" s="45">
        <f t="shared" si="167"/>
        <v>111.11111111111111</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2576.71</v>
      </c>
      <c r="F663" s="71" t="str">
        <f t="shared" si="167"/>
        <v>-</v>
      </c>
    </row>
    <row r="664" spans="1:6" ht="12.75" customHeight="1" x14ac:dyDescent="0.2">
      <c r="A664" s="70" t="s">
        <v>1278</v>
      </c>
      <c r="B664" s="65" t="s">
        <v>1279</v>
      </c>
      <c r="C664" s="277" t="s">
        <v>1278</v>
      </c>
      <c r="D664" s="192">
        <v>0</v>
      </c>
      <c r="E664" s="192">
        <v>18170.849999999999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246886.97</v>
      </c>
      <c r="E669" s="194">
        <v>54377.11</v>
      </c>
      <c r="F669" s="45">
        <f t="shared" si="167"/>
        <v>22.025103228412583</v>
      </c>
    </row>
    <row r="670" spans="1:6" ht="12.75" customHeight="1" x14ac:dyDescent="0.2">
      <c r="A670" s="63">
        <v>63312</v>
      </c>
      <c r="B670" s="64" t="s">
        <v>1290</v>
      </c>
      <c r="C670" s="247" t="s">
        <v>1291</v>
      </c>
      <c r="D670" s="194">
        <v>1900</v>
      </c>
      <c r="E670" s="194">
        <v>24060.05</v>
      </c>
      <c r="F670" s="45">
        <f t="shared" si="167"/>
        <v>1266.3184210526315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50773</v>
      </c>
      <c r="E672" s="194">
        <v>66000</v>
      </c>
      <c r="F672" s="45">
        <f t="shared" si="167"/>
        <v>129.99034920134719</v>
      </c>
    </row>
    <row r="673" spans="1:6" ht="12.75" customHeight="1" x14ac:dyDescent="0.2">
      <c r="A673" s="63">
        <v>63321</v>
      </c>
      <c r="B673" s="64" t="s">
        <v>1296</v>
      </c>
      <c r="C673" s="247" t="s">
        <v>1297</v>
      </c>
      <c r="D673" s="194">
        <v>171266.54</v>
      </c>
      <c r="E673" s="194">
        <v>70832.820000000007</v>
      </c>
      <c r="F673" s="45">
        <f t="shared" si="167"/>
        <v>41.358236115472415</v>
      </c>
    </row>
    <row r="674" spans="1:6" ht="12.75" customHeight="1" x14ac:dyDescent="0.2">
      <c r="A674" s="63">
        <v>63322</v>
      </c>
      <c r="B674" s="64" t="s">
        <v>1298</v>
      </c>
      <c r="C674" s="247" t="s">
        <v>1299</v>
      </c>
      <c r="D674" s="194">
        <v>15000</v>
      </c>
      <c r="E674" s="194">
        <v>26262.880000000001</v>
      </c>
      <c r="F674" s="45">
        <f t="shared" si="167"/>
        <v>175.08586666666667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11943.92</v>
      </c>
      <c r="E677" s="192">
        <v>14111.87</v>
      </c>
      <c r="F677" s="71">
        <f t="shared" si="167"/>
        <v>118.15107602864052</v>
      </c>
    </row>
    <row r="678" spans="1:6" ht="12.75" customHeight="1" x14ac:dyDescent="0.2">
      <c r="A678" s="70">
        <v>63415</v>
      </c>
      <c r="B678" s="65" t="s">
        <v>1306</v>
      </c>
      <c r="C678" s="278" t="s">
        <v>1307</v>
      </c>
      <c r="D678" s="192">
        <v>3490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43013.440000000002</v>
      </c>
      <c r="E681" s="192">
        <v>5800</v>
      </c>
      <c r="F681" s="71">
        <f t="shared" si="167"/>
        <v>13.484157509838784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382983.6</v>
      </c>
      <c r="E702" s="192">
        <v>229140.63</v>
      </c>
      <c r="F702" s="71">
        <f t="shared" si="167"/>
        <v>59.830402659539473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13256.34</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28055.89</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1879.35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3094.36</v>
      </c>
      <c r="E734" s="192">
        <v>1485.32</v>
      </c>
      <c r="F734" s="71">
        <f t="shared" si="167"/>
        <v>48.00087901860158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192.51</v>
      </c>
      <c r="E736" s="194">
        <v>0</v>
      </c>
      <c r="F736" s="45">
        <f t="shared" si="167"/>
        <v>0</v>
      </c>
    </row>
    <row r="737" spans="1:6" ht="12.75" customHeight="1" x14ac:dyDescent="0.2">
      <c r="A737" s="63" t="s">
        <v>1404</v>
      </c>
      <c r="B737" s="64" t="s">
        <v>1405</v>
      </c>
      <c r="C737" s="247" t="s">
        <v>1404</v>
      </c>
      <c r="D737" s="194">
        <v>0</v>
      </c>
      <c r="E737" s="194">
        <v>10273.790000000001</v>
      </c>
      <c r="F737" s="45" t="str">
        <f t="shared" si="167"/>
        <v>-</v>
      </c>
    </row>
    <row r="738" spans="1:6" ht="12.75" customHeight="1" x14ac:dyDescent="0.2">
      <c r="A738" s="63" t="s">
        <v>1406</v>
      </c>
      <c r="B738" s="64" t="s">
        <v>1407</v>
      </c>
      <c r="C738" s="247" t="s">
        <v>1406</v>
      </c>
      <c r="D738" s="194">
        <v>4036.38</v>
      </c>
      <c r="E738" s="194">
        <v>11329.28</v>
      </c>
      <c r="F738" s="45">
        <f t="shared" si="167"/>
        <v>280.67922247162062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9155.5</v>
      </c>
      <c r="E741" s="192">
        <v>7116.85</v>
      </c>
      <c r="F741" s="71">
        <f t="shared" ref="F741:F1006" si="169">IF(D741&lt;&gt;0,IF(E741/D741&gt;=100,"&gt;&gt;100",E741/D741*100),"-")</f>
        <v>77.733056632625193</v>
      </c>
    </row>
    <row r="742" spans="1:6" ht="12.75" customHeight="1" x14ac:dyDescent="0.2">
      <c r="A742" s="70" t="s">
        <v>1414</v>
      </c>
      <c r="B742" s="65" t="s">
        <v>1415</v>
      </c>
      <c r="C742" s="278" t="s">
        <v>1414</v>
      </c>
      <c r="D742" s="192">
        <v>852.46</v>
      </c>
      <c r="E742" s="192">
        <v>653.79999999999995</v>
      </c>
      <c r="F742" s="71">
        <f t="shared" si="169"/>
        <v>76.695680735752987</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2302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0.6</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1362.19</v>
      </c>
      <c r="E777" s="192">
        <v>11377.77</v>
      </c>
      <c r="F777" s="71">
        <f t="shared" si="169"/>
        <v>835.25572790873514</v>
      </c>
    </row>
    <row r="778" spans="1:6" ht="12.75" customHeight="1" x14ac:dyDescent="0.2">
      <c r="A778" s="70">
        <v>35232</v>
      </c>
      <c r="B778" s="65" t="s">
        <v>1486</v>
      </c>
      <c r="C778" s="278" t="s">
        <v>1487</v>
      </c>
      <c r="D778" s="192">
        <v>0</v>
      </c>
      <c r="E778" s="192">
        <v>9873.31</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7437.06</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275</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14142.59</v>
      </c>
      <c r="E843" s="194">
        <v>23888.37</v>
      </c>
      <c r="F843" s="45">
        <f t="shared" si="169"/>
        <v>168.91085720508053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8800</v>
      </c>
      <c r="E846" s="194">
        <v>7360</v>
      </c>
      <c r="F846" s="45">
        <f t="shared" si="169"/>
        <v>83.636363636363626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3988</v>
      </c>
      <c r="E848" s="194">
        <v>5925</v>
      </c>
      <c r="F848" s="45">
        <f t="shared" si="169"/>
        <v>148.57071213640921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526.82000000000005</v>
      </c>
      <c r="F850" s="45" t="str">
        <f t="shared" si="169"/>
        <v>-</v>
      </c>
    </row>
    <row r="851" spans="1:6" ht="12.75" customHeight="1" x14ac:dyDescent="0.2">
      <c r="A851" s="63">
        <v>37221</v>
      </c>
      <c r="B851" s="64" t="s">
        <v>1631</v>
      </c>
      <c r="C851" s="247" t="s">
        <v>1632</v>
      </c>
      <c r="D851" s="194">
        <v>3652.46</v>
      </c>
      <c r="E851" s="194">
        <v>6345.64</v>
      </c>
      <c r="F851" s="45">
        <f t="shared" si="169"/>
        <v>173.73605734217489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1748.56</v>
      </c>
      <c r="E855" s="194">
        <v>2554.92</v>
      </c>
      <c r="F855" s="45">
        <f t="shared" si="169"/>
        <v>146.11566088667246</v>
      </c>
    </row>
    <row r="856" spans="1:6" ht="12.75" customHeight="1" x14ac:dyDescent="0.2">
      <c r="A856" s="63">
        <v>38117</v>
      </c>
      <c r="B856" s="64" t="s">
        <v>1640</v>
      </c>
      <c r="C856" s="247" t="s">
        <v>1641</v>
      </c>
      <c r="D856" s="194">
        <v>500</v>
      </c>
      <c r="E856" s="194">
        <v>0</v>
      </c>
      <c r="F856" s="45">
        <f t="shared" si="169"/>
        <v>0</v>
      </c>
    </row>
    <row r="857" spans="1:6" ht="12.75" customHeight="1" x14ac:dyDescent="0.2">
      <c r="A857" s="63">
        <v>38612</v>
      </c>
      <c r="B857" s="64" t="s">
        <v>1642</v>
      </c>
      <c r="C857" s="247" t="s">
        <v>1643</v>
      </c>
      <c r="D857" s="194">
        <v>8852.84</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11438.2</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4997295.1000000006</v>
      </c>
      <c r="E6" s="180">
        <f t="shared" si="0"/>
        <v>5201439.4099999983</v>
      </c>
      <c r="F6" s="181">
        <f t="shared" ref="F6:F298" si="1">IF(D6&gt;0,IF(E6/D6&gt;=100,"&gt;&gt;100",E6/D6*100),"-")</f>
        <v>104.08509615531807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4683401.82</v>
      </c>
      <c r="E7" s="79">
        <f t="shared" si="2"/>
        <v>4977801.5999999987</v>
      </c>
      <c r="F7" s="71">
        <f t="shared" si="1"/>
        <v>106.28602437533318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84665.080000000016</v>
      </c>
      <c r="E8" s="79">
        <f>E9+E10-E11</f>
        <v>101535.08000000002</v>
      </c>
      <c r="F8" s="71">
        <f t="shared" si="1"/>
        <v>119.92557025871824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62917.24</v>
      </c>
      <c r="E9" s="192">
        <v>62917.24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512683.66</v>
      </c>
      <c r="E10" s="192">
        <v>529553.66</v>
      </c>
      <c r="F10" s="71">
        <f t="shared" si="1"/>
        <v>103.29052812020576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490935.82</v>
      </c>
      <c r="E11" s="192">
        <v>490935.82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4184422.17</v>
      </c>
      <c r="E12" s="79">
        <f t="shared" si="3"/>
        <v>4345352.0499999989</v>
      </c>
      <c r="F12" s="71">
        <f t="shared" si="1"/>
        <v>103.84592838537606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4020033.5199999996</v>
      </c>
      <c r="E13" s="79">
        <f t="shared" si="4"/>
        <v>4060156.1099999994</v>
      </c>
      <c r="F13" s="71">
        <f t="shared" si="1"/>
        <v>100.9980660559268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225086.5</v>
      </c>
      <c r="E14" s="192">
        <v>225086.5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1938257.01</v>
      </c>
      <c r="E15" s="192">
        <v>1923360.37</v>
      </c>
      <c r="F15" s="71">
        <f t="shared" si="1"/>
        <v>99.231441448520812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1082096.96</v>
      </c>
      <c r="E16" s="192">
        <v>1082098.96</v>
      </c>
      <c r="F16" s="71">
        <f t="shared" si="1"/>
        <v>100.00018482632092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2609848.04</v>
      </c>
      <c r="E17" s="192">
        <v>2664865.27</v>
      </c>
      <c r="F17" s="71">
        <f t="shared" si="1"/>
        <v>102.10806258283145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1835254.99</v>
      </c>
      <c r="E18" s="192">
        <v>1835254.99</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120367.70000000007</v>
      </c>
      <c r="E19" s="79">
        <f t="shared" si="5"/>
        <v>232806.99</v>
      </c>
      <c r="F19" s="71">
        <f t="shared" si="1"/>
        <v>193.41317479689306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134355.99</v>
      </c>
      <c r="E20" s="192">
        <v>135626.85999999999</v>
      </c>
      <c r="F20" s="71">
        <f t="shared" si="1"/>
        <v>100.94589753683478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20835.990000000002</v>
      </c>
      <c r="E21" s="192">
        <v>21135.98</v>
      </c>
      <c r="F21" s="71">
        <f t="shared" si="1"/>
        <v>101.43976840073353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62240.07</v>
      </c>
      <c r="E22" s="192">
        <v>62240.07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11987.96</v>
      </c>
      <c r="E24" s="192">
        <v>11987.96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5540.24</v>
      </c>
      <c r="E25" s="192">
        <v>5540.24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585786.77</v>
      </c>
      <c r="E26" s="192">
        <v>505341.48</v>
      </c>
      <c r="F26" s="71">
        <f t="shared" si="1"/>
        <v>86.267137784624254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700379.32</v>
      </c>
      <c r="E28" s="192">
        <v>509065.6</v>
      </c>
      <c r="F28" s="71">
        <f t="shared" si="1"/>
        <v>72.68427057497928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31422.600000000006</v>
      </c>
      <c r="E29" s="79">
        <f t="shared" si="6"/>
        <v>31420.600000000006</v>
      </c>
      <c r="F29" s="71">
        <f t="shared" si="1"/>
        <v>99.993635154315683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118708.28</v>
      </c>
      <c r="E30" s="192">
        <v>118708.28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87285.68</v>
      </c>
      <c r="E34" s="192">
        <v>87287.679999999993</v>
      </c>
      <c r="F34" s="71">
        <f t="shared" si="1"/>
        <v>100.00229132659561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883.93000000000029</v>
      </c>
      <c r="E35" s="79">
        <f t="shared" si="7"/>
        <v>883.93000000000029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20789.43</v>
      </c>
      <c r="E36" s="192">
        <v>20789.43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19905.5</v>
      </c>
      <c r="E40" s="192">
        <v>19905.5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11714.420000000013</v>
      </c>
      <c r="E45" s="79">
        <f t="shared" si="9"/>
        <v>20084.420000000013</v>
      </c>
      <c r="F45" s="71">
        <f t="shared" si="1"/>
        <v>171.45040044662895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26757.73</v>
      </c>
      <c r="E47" s="192">
        <v>26757.73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8370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157363.23000000001</v>
      </c>
      <c r="E49" s="192">
        <v>157363.23000000001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172406.54</v>
      </c>
      <c r="E50" s="192">
        <v>172406.54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34853.360000000001</v>
      </c>
      <c r="E54" s="192">
        <v>35713.620000000003</v>
      </c>
      <c r="F54" s="71">
        <f t="shared" si="1"/>
        <v>102.46822687970401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34853.360000000001</v>
      </c>
      <c r="E55" s="192">
        <v>35713.620000000003</v>
      </c>
      <c r="F55" s="71">
        <f t="shared" si="1"/>
        <v>102.46822687970401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414314.57</v>
      </c>
      <c r="E56" s="79">
        <f t="shared" si="11"/>
        <v>530914.47</v>
      </c>
      <c r="F56" s="71">
        <f t="shared" si="1"/>
        <v>128.14284325072128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395073.74</v>
      </c>
      <c r="E57" s="192">
        <v>511673.64</v>
      </c>
      <c r="F57" s="71">
        <f t="shared" si="1"/>
        <v>129.51345234942724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3480</v>
      </c>
      <c r="E61" s="192">
        <v>3480</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15760.83</v>
      </c>
      <c r="E62" s="192">
        <v>15760.83</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313893.28000000003</v>
      </c>
      <c r="E69" s="79">
        <f>E70+E82+E88+E119+E135+E147+E165+E171</f>
        <v>223637.80999999997</v>
      </c>
      <c r="F69" s="71">
        <f t="shared" si="1"/>
        <v>71.246447200143919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237694.59</v>
      </c>
      <c r="E70" s="79">
        <f t="shared" si="12"/>
        <v>136420.87999999998</v>
      </c>
      <c r="F70" s="71">
        <f t="shared" si="1"/>
        <v>57.393346647056617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237635.25</v>
      </c>
      <c r="E71" s="79">
        <f t="shared" si="13"/>
        <v>136364.26999999999</v>
      </c>
      <c r="F71" s="71">
        <f t="shared" si="1"/>
        <v>57.383856140871345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237635.25</v>
      </c>
      <c r="E73" s="192">
        <v>136364.26999999999</v>
      </c>
      <c r="F73" s="71">
        <f t="shared" si="1"/>
        <v>57.383856140871345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59.34</v>
      </c>
      <c r="E80" s="192">
        <v>56.61</v>
      </c>
      <c r="F80" s="71">
        <f t="shared" si="1"/>
        <v>95.399393326592502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2674.06</v>
      </c>
      <c r="E82" s="79">
        <f>SUM(E83:E85)-E86+E87</f>
        <v>6662.16</v>
      </c>
      <c r="F82" s="71">
        <f t="shared" si="1"/>
        <v>249.14025863294017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284.73</v>
      </c>
      <c r="E85" s="192">
        <v>284.73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2389.33</v>
      </c>
      <c r="E87" s="192">
        <v>6377.43</v>
      </c>
      <c r="F87" s="71">
        <f t="shared" si="1"/>
        <v>266.91290026911309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3981.68</v>
      </c>
      <c r="E88" s="79">
        <f t="shared" si="15"/>
        <v>3981.68</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3981.68</v>
      </c>
      <c r="E89" s="79">
        <f t="shared" si="16"/>
        <v>3981.68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3981.68</v>
      </c>
      <c r="E94" s="192">
        <v>3981.68</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8626.98</v>
      </c>
      <c r="E135" s="79">
        <f t="shared" si="21"/>
        <v>8626.98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8626.98</v>
      </c>
      <c r="E136" s="79">
        <f t="shared" si="22"/>
        <v>8626.98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8626.98</v>
      </c>
      <c r="E140" s="192">
        <v>8626.98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43586.810000000012</v>
      </c>
      <c r="E147" s="79">
        <f t="shared" si="24"/>
        <v>57971.589999999982</v>
      </c>
      <c r="F147" s="71">
        <f t="shared" si="1"/>
        <v>133.00259872195272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36031.379999999997</v>
      </c>
      <c r="E159" s="192">
        <v>36456.660000000003</v>
      </c>
      <c r="F159" s="71">
        <f t="shared" si="1"/>
        <v>101.18030450124309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121998.9</v>
      </c>
      <c r="E160" s="192">
        <v>136775.35999999999</v>
      </c>
      <c r="F160" s="71">
        <f t="shared" si="1"/>
        <v>112.11196166522812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9483.0400000000009</v>
      </c>
      <c r="E163" s="192">
        <v>8666.08</v>
      </c>
      <c r="F163" s="71">
        <f t="shared" si="1"/>
        <v>91.385041083871826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123926.51</v>
      </c>
      <c r="E164" s="192">
        <v>123926.51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1327.39</v>
      </c>
      <c r="E165" s="79">
        <f t="shared" si="26"/>
        <v>9974.52</v>
      </c>
      <c r="F165" s="71">
        <f t="shared" si="1"/>
        <v>751.4385372799253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1327.39</v>
      </c>
      <c r="E167" s="192">
        <v>9974.52</v>
      </c>
      <c r="F167" s="71">
        <f t="shared" si="1"/>
        <v>751.4385372799253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16001.769999999999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27.88</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15973.89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4997295.0999999996</v>
      </c>
      <c r="E176" s="79">
        <f>E177+E251</f>
        <v>5201439.4099999983</v>
      </c>
      <c r="F176" s="71">
        <f t="shared" si="1"/>
        <v>104.08509615531807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145255.26999999999</v>
      </c>
      <c r="E177" s="79">
        <f>E178+E197+E203+E219+E247+E248</f>
        <v>253958.77000000002</v>
      </c>
      <c r="F177" s="71">
        <f t="shared" si="1"/>
        <v>174.83618322419559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120793.64</v>
      </c>
      <c r="E178" s="79">
        <f>SUM(E179:E181)+E185+E186+SUM(E194:E196)</f>
        <v>131445.23000000001</v>
      </c>
      <c r="F178" s="71">
        <f t="shared" si="1"/>
        <v>108.81800564996635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42642.03</v>
      </c>
      <c r="E179" s="192">
        <v>49299.24</v>
      </c>
      <c r="F179" s="71">
        <f t="shared" si="1"/>
        <v>115.61185056152345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70012.47</v>
      </c>
      <c r="E180" s="192">
        <v>76896.05</v>
      </c>
      <c r="F180" s="71">
        <f t="shared" si="1"/>
        <v>109.83193422543155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818.08</v>
      </c>
      <c r="E181" s="79">
        <f t="shared" si="28"/>
        <v>1011.1</v>
      </c>
      <c r="F181" s="71">
        <f t="shared" si="1"/>
        <v>123.59426950909447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818.08</v>
      </c>
      <c r="E184" s="192">
        <v>1011.1</v>
      </c>
      <c r="F184" s="71">
        <f t="shared" si="1"/>
        <v>123.59426950909447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824.43</v>
      </c>
      <c r="E185" s="192">
        <v>866.26</v>
      </c>
      <c r="F185" s="71">
        <f t="shared" si="1"/>
        <v>105.07380857077011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1586.55</v>
      </c>
      <c r="E194" s="192">
        <v>692.1</v>
      </c>
      <c r="F194" s="71">
        <f t="shared" si="1"/>
        <v>43.622955469414769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2680.48</v>
      </c>
      <c r="E195" s="192">
        <v>2680.48</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2229.6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24142.510000000002</v>
      </c>
      <c r="E197" s="79">
        <f>SUM(E198:E202)</f>
        <v>119263.11000000002</v>
      </c>
      <c r="F197" s="71">
        <f t="shared" si="1"/>
        <v>493.99631604170401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3181.61</v>
      </c>
      <c r="E198" s="192">
        <v>7161.61</v>
      </c>
      <c r="F198" s="71">
        <f t="shared" si="1"/>
        <v>225.0938990008203</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20960.900000000001</v>
      </c>
      <c r="E199" s="192">
        <v>41526.120000000003</v>
      </c>
      <c r="F199" s="71">
        <f t="shared" ref="F199:F202" si="30">IF(D199&gt;0,IF(E199/D199&gt;=100,"&gt;&gt;100",E199/D199*100),"-")</f>
        <v>198.11229479650206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70575.38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3250.43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319.12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319.12</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4852039.83</v>
      </c>
      <c r="E251" s="79">
        <f>+E252+E255-E264+E274+E291</f>
        <v>4947480.6399999987</v>
      </c>
      <c r="F251" s="71">
        <f t="shared" si="1"/>
        <v>101.96702445453747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4692467.99</v>
      </c>
      <c r="E252" s="79">
        <f>E253-E254</f>
        <v>4986428.59</v>
      </c>
      <c r="F252" s="71">
        <f t="shared" si="1"/>
        <v>106.26452009105766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4692467.99</v>
      </c>
      <c r="E253" s="192">
        <v>4986428.59</v>
      </c>
      <c r="F253" s="71">
        <f t="shared" si="1"/>
        <v>106.26452009105766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114777.69999999995</v>
      </c>
      <c r="E255" s="79">
        <f>E256-E260</f>
        <v>-106895.06000000006</v>
      </c>
      <c r="F255" s="71">
        <f t="shared" si="1"/>
        <v>-93.132254784683866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529554.34</v>
      </c>
      <c r="E256" s="79">
        <f>SUM(E257:E259)</f>
        <v>441642.61</v>
      </c>
      <c r="F256" s="71">
        <f t="shared" si="1"/>
        <v>83.398921817919586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529554.34</v>
      </c>
      <c r="E257" s="192">
        <v>441642.61</v>
      </c>
      <c r="F257" s="71">
        <f t="shared" si="1"/>
        <v>83.398921817919586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414776.64</v>
      </c>
      <c r="E260" s="79">
        <f>SUM(E261:E263)</f>
        <v>548537.67000000004</v>
      </c>
      <c r="F260" s="71">
        <f t="shared" si="1"/>
        <v>132.24893041228165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414776.61</v>
      </c>
      <c r="E262" s="192">
        <v>548537.64</v>
      </c>
      <c r="F262" s="71">
        <f t="shared" si="1"/>
        <v>132.24893274478521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0.03</v>
      </c>
      <c r="E263" s="192">
        <v>0.03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43466.75</v>
      </c>
      <c r="E274" s="79">
        <f>SUM(E275:E277)+SUM(E286:E290)</f>
        <v>57972.590000000004</v>
      </c>
      <c r="F274" s="71">
        <f t="shared" si="1"/>
        <v>133.37226730776973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10925.73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43466.75</v>
      </c>
      <c r="E287" s="192">
        <v>38380.79</v>
      </c>
      <c r="F287" s="71">
        <f t="shared" si="39"/>
        <v>88.29919421166754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8666.07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1327.39</v>
      </c>
      <c r="E291" s="79">
        <f>SUM(E292:E295)</f>
        <v>9974.52</v>
      </c>
      <c r="F291" s="71">
        <f t="shared" si="1"/>
        <v>751.4385372799253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1327.39</v>
      </c>
      <c r="E293" s="192">
        <v>9974.52</v>
      </c>
      <c r="F293" s="71">
        <f t="shared" ref="F293:F295" si="40">IF(D293&gt;0,IF(E293/D293&gt;=100,"&gt;&gt;100",E293/D293*100),"-")</f>
        <v>751.4385372799253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975186.58</v>
      </c>
      <c r="E297" s="79">
        <f t="shared" si="42"/>
        <v>2659852.8199999998</v>
      </c>
      <c r="F297" s="71">
        <f t="shared" si="1"/>
        <v>272.75322226029812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975186.58</v>
      </c>
      <c r="E298" s="193">
        <v>2659852.8199999998</v>
      </c>
      <c r="F298" s="75">
        <f t="shared" si="1"/>
        <v>272.75322226029812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3981.68</v>
      </c>
      <c r="E300" s="192">
        <v>3981.68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167513.32</v>
      </c>
      <c r="E302" s="192">
        <v>181898.1</v>
      </c>
      <c r="F302" s="71">
        <f t="shared" si="43"/>
        <v>108.58724547994154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1327.39</v>
      </c>
      <c r="E305" s="192">
        <v>9974.52</v>
      </c>
      <c r="F305" s="71">
        <f t="shared" si="43"/>
        <v>751.4385372799253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270.79000000000002</v>
      </c>
      <c r="E308" s="192">
        <v>4048.71</v>
      </c>
      <c r="F308" s="71">
        <f t="shared" si="43"/>
        <v>1495.1475312973153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1934.01</v>
      </c>
      <c r="E309" s="192">
        <v>2184.0100000000002</v>
      </c>
      <c r="F309" s="71">
        <f t="shared" si="43"/>
        <v>112.92651020418715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184.53</v>
      </c>
      <c r="E311" s="192">
        <v>144.71</v>
      </c>
      <c r="F311" s="71">
        <f t="shared" si="43"/>
        <v>78.42085297783558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61207.3</v>
      </c>
      <c r="E336" s="192">
        <v>58975.65</v>
      </c>
      <c r="F336" s="71">
        <f t="shared" si="43"/>
        <v>96.35394797679362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59586.34</v>
      </c>
      <c r="E337" s="192">
        <v>72469.58</v>
      </c>
      <c r="F337" s="71">
        <f t="shared" si="43"/>
        <v>121.62112994354075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24142.51</v>
      </c>
      <c r="E338" s="192">
        <v>115283.11</v>
      </c>
      <c r="F338" s="71">
        <f t="shared" si="43"/>
        <v>477.51087190188599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3980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0.12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1028.07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113.25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2109.11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2702.23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27.88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803168.43</v>
      </c>
      <c r="E389" s="192">
        <v>803168.43</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172018.15</v>
      </c>
      <c r="E391" s="288">
        <v>172018.15</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46102.5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1105005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533558.74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291320</v>
      </c>
      <c r="E5" s="58">
        <f t="shared" si="0"/>
        <v>352987.24</v>
      </c>
      <c r="F5" s="59">
        <f t="shared" ref="F5:F141" si="1">IF(D5&gt;0,IF(E5/D5&gt;=100,"&gt;&gt;100",E5/D5*100),"-")</f>
        <v>121.16821364822188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58648.92</v>
      </c>
      <c r="E6" s="60">
        <f t="shared" si="2"/>
        <v>125218.71</v>
      </c>
      <c r="F6" s="45">
        <f t="shared" si="1"/>
        <v>213.50556838898314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58648.92</v>
      </c>
      <c r="E7" s="194">
        <v>125218.71</v>
      </c>
      <c r="F7" s="45">
        <f t="shared" si="1"/>
        <v>213.50556838898314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232671.08000000002</v>
      </c>
      <c r="E13" s="60">
        <f t="shared" si="4"/>
        <v>227768.53</v>
      </c>
      <c r="F13" s="45">
        <f t="shared" si="1"/>
        <v>97.892926787463225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205681.26</v>
      </c>
      <c r="E14" s="194">
        <v>227768.53</v>
      </c>
      <c r="F14" s="45">
        <f t="shared" si="1"/>
        <v>110.73859135246448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26989.82</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16213.28</v>
      </c>
      <c r="E28" s="60">
        <f t="shared" si="6"/>
        <v>19267.420000000002</v>
      </c>
      <c r="F28" s="45">
        <f t="shared" si="1"/>
        <v>118.83727413577019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16189.45</v>
      </c>
      <c r="E30" s="194">
        <v>18574.45</v>
      </c>
      <c r="F30" s="45">
        <f t="shared" si="1"/>
        <v>114.73181609010807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23.83</v>
      </c>
      <c r="E34" s="194">
        <v>692.97</v>
      </c>
      <c r="F34" s="45">
        <f t="shared" si="1"/>
        <v>2907.9731430969373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93272.28</v>
      </c>
      <c r="E35" s="60">
        <f t="shared" si="7"/>
        <v>141417.18</v>
      </c>
      <c r="F35" s="45">
        <f t="shared" si="1"/>
        <v>151.61758670421693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77608.66</v>
      </c>
      <c r="E36" s="60">
        <f t="shared" si="8"/>
        <v>113894.14</v>
      </c>
      <c r="F36" s="45">
        <f t="shared" si="1"/>
        <v>146.75442147822162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75171.28</v>
      </c>
      <c r="E37" s="194">
        <v>102583.45</v>
      </c>
      <c r="F37" s="45">
        <f t="shared" si="1"/>
        <v>136.46628073913334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2437.38</v>
      </c>
      <c r="E38" s="194">
        <v>11310.69</v>
      </c>
      <c r="F38" s="45">
        <f t="shared" si="1"/>
        <v>464.05115328754647</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15663.62</v>
      </c>
      <c r="E39" s="60">
        <f t="shared" si="9"/>
        <v>27523.040000000001</v>
      </c>
      <c r="F39" s="45">
        <f t="shared" si="1"/>
        <v>175.71314932308113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15663.62</v>
      </c>
      <c r="E40" s="194">
        <v>27523.040000000001</v>
      </c>
      <c r="F40" s="45">
        <f t="shared" si="1"/>
        <v>175.71314932308113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4088.75</v>
      </c>
      <c r="E75" s="60">
        <f t="shared" si="15"/>
        <v>219.86</v>
      </c>
      <c r="F75" s="45">
        <f t="shared" si="1"/>
        <v>5.3771935188015902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4088.75</v>
      </c>
      <c r="E81" s="194">
        <v>219.86</v>
      </c>
      <c r="F81" s="45">
        <f t="shared" si="1"/>
        <v>5.3771935188015902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376462.99</v>
      </c>
      <c r="E82" s="60">
        <f t="shared" si="16"/>
        <v>323094.7</v>
      </c>
      <c r="F82" s="45">
        <f t="shared" si="1"/>
        <v>85.823761852393517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361146.04</v>
      </c>
      <c r="E84" s="194">
        <v>294510.62</v>
      </c>
      <c r="F84" s="45">
        <f t="shared" si="1"/>
        <v>81.548899165556406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15316.95</v>
      </c>
      <c r="E86" s="194">
        <v>28584.080000000002</v>
      </c>
      <c r="F86" s="45">
        <f t="shared" si="1"/>
        <v>186.61730958186845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500</v>
      </c>
      <c r="E89" s="60">
        <f t="shared" si="17"/>
        <v>500</v>
      </c>
      <c r="F89" s="45">
        <f t="shared" si="1"/>
        <v>100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500</v>
      </c>
      <c r="E106" s="194">
        <v>500</v>
      </c>
      <c r="F106" s="45">
        <f t="shared" si="1"/>
        <v>100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213477.3</v>
      </c>
      <c r="E107" s="60">
        <f t="shared" si="21"/>
        <v>191955.50999999998</v>
      </c>
      <c r="F107" s="45">
        <f t="shared" si="1"/>
        <v>89.918464398790874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114441.60000000001</v>
      </c>
      <c r="E108" s="194">
        <v>63717.14</v>
      </c>
      <c r="F108" s="45">
        <f t="shared" si="1"/>
        <v>55.676554679417265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87968.33</v>
      </c>
      <c r="E109" s="194">
        <v>77148.350000000006</v>
      </c>
      <c r="F109" s="45">
        <f t="shared" si="1"/>
        <v>87.700141630516342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5930.01</v>
      </c>
      <c r="E110" s="194">
        <v>1806.38</v>
      </c>
      <c r="F110" s="45">
        <f t="shared" si="1"/>
        <v>30.461668698703715</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5137.3599999999997</v>
      </c>
      <c r="E111" s="194">
        <v>4163.6099999999997</v>
      </c>
      <c r="F111" s="45">
        <f t="shared" si="1"/>
        <v>81.045712194590209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45120.03</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73776.649999999994</v>
      </c>
      <c r="E114" s="60">
        <f t="shared" si="22"/>
        <v>108761.48</v>
      </c>
      <c r="F114" s="45">
        <f t="shared" si="1"/>
        <v>147.41992215694262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73776.649999999994</v>
      </c>
      <c r="E115" s="60">
        <f t="shared" si="23"/>
        <v>104657.28</v>
      </c>
      <c r="F115" s="45">
        <f t="shared" si="1"/>
        <v>141.85691543327056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66296.34</v>
      </c>
      <c r="E116" s="194">
        <v>92357.08</v>
      </c>
      <c r="F116" s="45">
        <f t="shared" si="1"/>
        <v>139.30947017587999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7480.31</v>
      </c>
      <c r="E117" s="194">
        <v>12300.2</v>
      </c>
      <c r="F117" s="45">
        <f t="shared" si="1"/>
        <v>164.43436167752407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4104.2</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245556.15</v>
      </c>
      <c r="E129" s="60">
        <f t="shared" si="26"/>
        <v>361729.32</v>
      </c>
      <c r="F129" s="45">
        <f t="shared" si="1"/>
        <v>147.3102261947013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216625.19</v>
      </c>
      <c r="E133" s="194">
        <v>320954.69</v>
      </c>
      <c r="F133" s="45">
        <f t="shared" si="1"/>
        <v>148.16129647710869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28930.959999999999</v>
      </c>
      <c r="E135" s="194">
        <v>40774.629999999997</v>
      </c>
      <c r="F135" s="45">
        <f t="shared" si="1"/>
        <v>140.93770134140036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1314667.3999999999</v>
      </c>
      <c r="E141" s="81">
        <f t="shared" si="28"/>
        <v>1499932.71</v>
      </c>
      <c r="F141" s="61">
        <f t="shared" si="1"/>
        <v>114.09218103377326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2303.67</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2303.67</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2303.67</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145255.26999999999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1513076.27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1191966.1900000002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639123.47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344328.45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4317.04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21251.08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7712.06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46600.75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128633.34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294635.48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10325.379999999999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10325.379999999999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16149.22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1404372.77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1179092.2200000002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632486.89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337424.24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4124.0200000000004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21209.23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7712.06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47495.199999999997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128633.34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199834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10325.4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10325.4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15121.15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253958.77000000002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174258.76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58975.649999999994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57417.27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12948.55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4649.45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39819.269999999997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866.28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866.28</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692.1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692.1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115283.11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99898.26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3640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11744.85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79700.009999999995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72469.58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3980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3250.43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36532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2025-11-26T12:43:51Z</cp:lastPrinted>
  <dcterms:created xsi:type="dcterms:W3CDTF">2022-04-01T05:14:30Z</dcterms:created>
  <dcterms:modified xsi:type="dcterms:W3CDTF">2026-02-26T10:08:34Z</dcterms:modified>
</cp:coreProperties>
</file>